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OPVaI\01_OPVaI_VA\_DSV_082018_dokumenty_ziadatel_OPVaI_VA\"/>
    </mc:Choice>
  </mc:AlternateContent>
  <bookViews>
    <workbookView xWindow="0" yWindow="0" windowWidth="28800" windowHeight="14235"/>
  </bookViews>
  <sheets>
    <sheet name="UPJS_OPVaV" sheetId="1" r:id="rId1"/>
  </sheets>
  <definedNames>
    <definedName name="_xlnm._FilterDatabase" localSheetId="0" hidden="1">UPJS_OPVaV!$A$5:$M$40</definedName>
  </definedName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1" l="1"/>
  <c r="K46" i="1"/>
  <c r="J46" i="1"/>
  <c r="K45" i="1"/>
  <c r="L45" i="1" s="1"/>
  <c r="J17" i="1" l="1"/>
  <c r="J12" i="1"/>
  <c r="J11" i="1"/>
  <c r="J27" i="1"/>
  <c r="J26" i="1"/>
  <c r="K26" i="1" s="1"/>
  <c r="L26" i="1" s="1"/>
  <c r="J20" i="1"/>
  <c r="K20" i="1" s="1"/>
  <c r="L20" i="1" s="1"/>
  <c r="J19" i="1"/>
  <c r="K19" i="1" s="1"/>
  <c r="L19" i="1" s="1"/>
  <c r="J18" i="1"/>
  <c r="J16" i="1"/>
  <c r="K16" i="1" s="1"/>
  <c r="L16" i="1" s="1"/>
  <c r="J15" i="1"/>
  <c r="K15" i="1" s="1"/>
  <c r="L15" i="1" s="1"/>
  <c r="J14" i="1"/>
  <c r="J13" i="1"/>
  <c r="K12" i="1"/>
  <c r="L12" i="1" s="1"/>
  <c r="K11" i="1"/>
  <c r="L11" i="1" s="1"/>
  <c r="K27" i="1" l="1"/>
  <c r="L27" i="1" s="1"/>
  <c r="K14" i="1"/>
  <c r="L14" i="1" s="1"/>
  <c r="K18" i="1"/>
  <c r="L18" i="1" s="1"/>
  <c r="K13" i="1"/>
  <c r="L13" i="1" s="1"/>
  <c r="K17" i="1"/>
  <c r="L17" i="1" s="1"/>
  <c r="J36" i="1" l="1"/>
  <c r="K36" i="1" s="1"/>
  <c r="L36" i="1" s="1"/>
  <c r="J37" i="1"/>
  <c r="K37" i="1" s="1"/>
  <c r="L37" i="1" s="1"/>
  <c r="J38" i="1"/>
  <c r="J39" i="1"/>
  <c r="K39" i="1" s="1"/>
  <c r="L39" i="1" s="1"/>
  <c r="J35" i="1"/>
  <c r="J34" i="1"/>
  <c r="J33" i="1"/>
  <c r="J32" i="1"/>
  <c r="K32" i="1" s="1"/>
  <c r="J31" i="1"/>
  <c r="K31" i="1" s="1"/>
  <c r="L31" i="1" s="1"/>
  <c r="J30" i="1"/>
  <c r="J29" i="1"/>
  <c r="K29" i="1" s="1"/>
  <c r="L29" i="1" s="1"/>
  <c r="J28" i="1"/>
  <c r="K28" i="1" s="1"/>
  <c r="J25" i="1"/>
  <c r="K25" i="1" s="1"/>
  <c r="L25" i="1" s="1"/>
  <c r="J24" i="1"/>
  <c r="K24" i="1" s="1"/>
  <c r="J23" i="1"/>
  <c r="K23" i="1" s="1"/>
  <c r="J22" i="1"/>
  <c r="K22" i="1" s="1"/>
  <c r="J21" i="1"/>
  <c r="J10" i="1"/>
  <c r="J9" i="1"/>
  <c r="K9" i="1" s="1"/>
  <c r="L9" i="1" s="1"/>
  <c r="J8" i="1"/>
  <c r="K8" i="1" s="1"/>
  <c r="L8" i="1" s="1"/>
  <c r="J7" i="1"/>
  <c r="K7" i="1" s="1"/>
  <c r="K44" i="1"/>
  <c r="L44" i="1" s="1"/>
  <c r="K6" i="1"/>
  <c r="L6" i="1" s="1"/>
  <c r="K21" i="1" l="1"/>
  <c r="L21" i="1" s="1"/>
  <c r="K33" i="1"/>
  <c r="L33" i="1" s="1"/>
  <c r="K38" i="1"/>
  <c r="L38" i="1" s="1"/>
  <c r="K10" i="1"/>
  <c r="K30" i="1"/>
  <c r="L30" i="1" s="1"/>
  <c r="K34" i="1"/>
  <c r="L34" i="1" s="1"/>
  <c r="L7" i="1"/>
  <c r="K35" i="1"/>
  <c r="L35" i="1" s="1"/>
  <c r="L22" i="1"/>
  <c r="L28" i="1"/>
  <c r="L32" i="1"/>
  <c r="J41" i="1"/>
  <c r="L23" i="1"/>
  <c r="L24" i="1"/>
  <c r="K41" i="1" l="1"/>
  <c r="L10" i="1"/>
  <c r="L41" i="1" s="1"/>
</calcChain>
</file>

<file path=xl/sharedStrings.xml><?xml version="1.0" encoding="utf-8"?>
<sst xmlns="http://schemas.openxmlformats.org/spreadsheetml/2006/main" count="137" uniqueCount="119">
  <si>
    <t>Súčet z Čerpaná suma</t>
  </si>
  <si>
    <t>OP</t>
  </si>
  <si>
    <t>zameranie projektu</t>
  </si>
  <si>
    <t>Prijímateľ / Partner</t>
  </si>
  <si>
    <t>Kód</t>
  </si>
  <si>
    <t>Skratka</t>
  </si>
  <si>
    <t>Názov</t>
  </si>
  <si>
    <t>participujúce pracoviská</t>
  </si>
  <si>
    <t>OP VaV</t>
  </si>
  <si>
    <t>univerzitný vedecký park</t>
  </si>
  <si>
    <t>Prijímateľ</t>
  </si>
  <si>
    <t>MEDIPARK</t>
  </si>
  <si>
    <t>Medicínsky univerzitný vedecký park v Košiciach (MediPark, Košice)</t>
  </si>
  <si>
    <t>LF, NbÚ SAV, UVLF, TUKE</t>
  </si>
  <si>
    <t>Partner</t>
  </si>
  <si>
    <t>TECHNICOM</t>
  </si>
  <si>
    <t>Univerzitný vedecký park TECHNICOM pre inovačné aplikácie s podporou znalostných technológií</t>
  </si>
  <si>
    <t>PF, TUKE</t>
  </si>
  <si>
    <t>vedecko-výskumné centrum</t>
  </si>
  <si>
    <t>PROMATECH</t>
  </si>
  <si>
    <t>Výskumné centrum progresívnych materiálov a technológií pre súčasné a budúce aplikácie „PROMATECH“</t>
  </si>
  <si>
    <t>PF, SAV</t>
  </si>
  <si>
    <t>kompetenčné centrum</t>
  </si>
  <si>
    <t>Probiotech</t>
  </si>
  <si>
    <t>Kompetenčné centrum pre biomodulátory a výživové doplnky (PROBIOTECH)</t>
  </si>
  <si>
    <t>LF, ÚFHZ SAV</t>
  </si>
  <si>
    <t>DIAGONKO</t>
  </si>
  <si>
    <t>Kompetenčné centrum pre výskum a vývoj v oblasti diagnostiky a terapie onkologických ochorení</t>
  </si>
  <si>
    <t>LF, UK</t>
  </si>
  <si>
    <t>centrum excelentnosti</t>
  </si>
  <si>
    <t>EXTREM</t>
  </si>
  <si>
    <t>Extrem - Centrum pokročilých fyzikálnych štúdií materiálov v extrémnych podmienkach</t>
  </si>
  <si>
    <t>PF, ÚEF SAV</t>
  </si>
  <si>
    <t>CaKS</t>
  </si>
  <si>
    <t>CaKS - Centrum excelentnosti informatických vied a znalostných systémov</t>
  </si>
  <si>
    <t>PF, UMB, UNIZA</t>
  </si>
  <si>
    <t>SEPO</t>
  </si>
  <si>
    <t>Sieť excelentných pracovísk pre onkológiu  /SEPO/</t>
  </si>
  <si>
    <t>LF, PF</t>
  </si>
  <si>
    <t>CEVA I.</t>
  </si>
  <si>
    <t>Centrum excelentnosti  pre výskum aterosklerózy a jej komplikácií - srdcového a mozgového infarktu (CEVA)</t>
  </si>
  <si>
    <t>LF</t>
  </si>
  <si>
    <t>SEPO II.</t>
  </si>
  <si>
    <t>Budovanie infraštruktúry v centre excelentnosti SEPO-II</t>
  </si>
  <si>
    <t>CEVA II.</t>
  </si>
  <si>
    <t>Centrum excelentnosti  pre výskum aterosklerózy (CEVA)</t>
  </si>
  <si>
    <t>EXTREM II.</t>
  </si>
  <si>
    <t>Extrem - Dobudovanie Centra pokrokočilých fyzikálnych štúdií materiálov v extrémnych podmienkach</t>
  </si>
  <si>
    <t>CEMIO</t>
  </si>
  <si>
    <t>Centrum excelentnosti pre výskum faktorov ovplyvňujúcich zdravie so zameraním na skupinu marginalizovaných a imunokompromitovaných osôb</t>
  </si>
  <si>
    <t>CEBT</t>
  </si>
  <si>
    <t>Centrum excelentnosti biomedicínskych technológií</t>
  </si>
  <si>
    <t>CEEPM</t>
  </si>
  <si>
    <t>Centrum excelentnosti pre elektromagnetické polia v medicíne CEEPM</t>
  </si>
  <si>
    <t>CKV</t>
  </si>
  <si>
    <t>CKV I. – Centrum kozmických výskumov: vplyv kozmického počasia</t>
  </si>
  <si>
    <t>PF, AstrÚ SAV</t>
  </si>
  <si>
    <t>NanoCexMat</t>
  </si>
  <si>
    <t>nanoCEXmat I. – Centrum excelentnosti progresívnych materiálov s nano a submikrónovou štruktúrou</t>
  </si>
  <si>
    <t>PF, ÚMV SAV</t>
  </si>
  <si>
    <t>CKV II</t>
  </si>
  <si>
    <t>CKV II. – Centrum kozmických výskumov: vplyv kozmického počasia – druhá etapa</t>
  </si>
  <si>
    <t>NanoCexMat II.</t>
  </si>
  <si>
    <t>nanoCEXmat II. – Budovanie infraštruktúry Centra excelentnosti progresívnych materiálov s nano a submikrónovou štruktúrou</t>
  </si>
  <si>
    <t>NEUREG</t>
  </si>
  <si>
    <t>Centrum excelentnosti pre neuroregeneračný výskum</t>
  </si>
  <si>
    <t>aplikácia výskumu do praxe</t>
  </si>
  <si>
    <t>ProBio</t>
  </si>
  <si>
    <t>Probiotické mikroorganizmy a bioaktívne látky naturálneho pôvodu pre zdravšiu populáciu Slovenska</t>
  </si>
  <si>
    <t>LF, CVZV Nitra</t>
  </si>
  <si>
    <t>NanoBioSens</t>
  </si>
  <si>
    <t>Vývoj optických nanosenzorov na multikomponentovú analýzu stopových množstiev polutantov životného prostredia a liečiv (NanoBioSens)</t>
  </si>
  <si>
    <t>PF</t>
  </si>
  <si>
    <t>POKIMP</t>
  </si>
  <si>
    <t>Pokročilé implantáty s naočkovanými kmeňovými bunkami na regeneráciu a rekonštrukciu tvrdých tkanív (prac. názov POKIMP)</t>
  </si>
  <si>
    <t>LF, ÚMV SAV</t>
  </si>
  <si>
    <t>MikroMatel</t>
  </si>
  <si>
    <t>MIKROMATEL – Progresívna technológia prípravy mikrokompozitných materiálov pre elektrotechniku</t>
  </si>
  <si>
    <t>BIODIAG</t>
  </si>
  <si>
    <t>Výskumné centrum aplikovanej biomedicínskej diagnostiky</t>
  </si>
  <si>
    <t>LF, SEMBID</t>
  </si>
  <si>
    <t>Tfaktor</t>
  </si>
  <si>
    <t>Tfaktor – Inovácia technologického procesu prípravy imunomodulačného prípravku Transfer faktor, overenie jeho účinnosti, bezpečnosti a zloženia</t>
  </si>
  <si>
    <t>PF, IMUNA PHARM</t>
  </si>
  <si>
    <t>CeZIS</t>
  </si>
  <si>
    <t>CeZIS - Centrum znalostných a informačných systémov</t>
  </si>
  <si>
    <t>PF, VSL Software</t>
  </si>
  <si>
    <t>VERZDRAV</t>
  </si>
  <si>
    <t>Výskumné centrum moderných technológií a diagnostiky ochorení ohrozujúcich verejné zdravie (VERZDRAV)</t>
  </si>
  <si>
    <t>LF, MEDIREX</t>
  </si>
  <si>
    <t>MOLMED</t>
  </si>
  <si>
    <t>Centrum výskumu inovatívnych terapeutických postupov molekulárnej medicíny</t>
  </si>
  <si>
    <t>IFNG</t>
  </si>
  <si>
    <t>Fundamentálne štúdium imunomodulačnej aktivity cytokínov v rôznych fázach vývoja psoriázy (IFNG)</t>
  </si>
  <si>
    <t>PF, SHIMADZU SLOVAKIA</t>
  </si>
  <si>
    <t>infraštruktúrny projekt</t>
  </si>
  <si>
    <t>Moder. IKT</t>
  </si>
  <si>
    <t>Modernizácia IKT na UPJŠ v Košiciach a rekonštrukcia Univerzitnej knižnice, posluchární a učební.</t>
  </si>
  <si>
    <t>UPJŠ - UK, Sokrates</t>
  </si>
  <si>
    <t>OPEN DOOR</t>
  </si>
  <si>
    <t>Budovanie OPEN DOOR univerzity zavedením moderných IKT a rekonštrukcia budovy Filozofickej fakulty v areáli UPJŠ</t>
  </si>
  <si>
    <t>UPJŠ - Aristoteles</t>
  </si>
  <si>
    <t>Inov. a rozš. IKT</t>
  </si>
  <si>
    <t>Inovácia a rozšírenie IKT vo vzdelávacom procese a výstavba polyfunkčnej budovy posluchární UPJŠ v Košiciach</t>
  </si>
  <si>
    <t>UPJŠ - Minerva</t>
  </si>
  <si>
    <t>PLATÓN</t>
  </si>
  <si>
    <t>Rekonštrukcia budovy Filozofickej fakulty UPJŠ v Košiciach – PLATÓN</t>
  </si>
  <si>
    <t>UPJŠ - Platón</t>
  </si>
  <si>
    <t>Celkový súčet</t>
  </si>
  <si>
    <t>čerpanie rozpočtov len za UPJŠ</t>
  </si>
  <si>
    <t>NFP</t>
  </si>
  <si>
    <t>vlastné zdroje</t>
  </si>
  <si>
    <t>spolufinancovanie</t>
  </si>
  <si>
    <t>Údaje</t>
  </si>
  <si>
    <t>Súčet z UPJŠ čerpaná suma</t>
  </si>
  <si>
    <t>za OP Výskum a vývoj</t>
  </si>
  <si>
    <t>za OP Výskum a inovácie</t>
  </si>
  <si>
    <t>MEDIPARK II - predpoklad</t>
  </si>
  <si>
    <t>TECHNICOM II - predpoklad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</si>
</sst>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2" fillId="5" borderId="7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3" xfId="0" applyFill="1" applyBorder="1"/>
    <xf numFmtId="0" fontId="0" fillId="0" borderId="3" xfId="0" applyBorder="1" applyAlignment="1">
      <alignment wrapText="1"/>
    </xf>
    <xf numFmtId="14" fontId="0" fillId="0" borderId="0" xfId="0" applyNumberFormat="1" applyFill="1"/>
    <xf numFmtId="0" fontId="0" fillId="0" borderId="0" xfId="0" applyAlignment="1">
      <alignment horizontal="center" wrapText="1"/>
    </xf>
    <xf numFmtId="0" fontId="1" fillId="0" borderId="0" xfId="0" applyFont="1" applyFill="1"/>
    <xf numFmtId="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0" fillId="0" borderId="0" xfId="0" applyBorder="1"/>
    <xf numFmtId="4" fontId="0" fillId="0" borderId="0" xfId="0" applyNumberFormat="1" applyFill="1" applyBorder="1"/>
    <xf numFmtId="0" fontId="0" fillId="3" borderId="1" xfId="0" applyFill="1" applyBorder="1"/>
    <xf numFmtId="0" fontId="0" fillId="3" borderId="3" xfId="0" applyFill="1" applyBorder="1"/>
    <xf numFmtId="0" fontId="0" fillId="4" borderId="1" xfId="0" applyFill="1" applyBorder="1"/>
    <xf numFmtId="0" fontId="0" fillId="4" borderId="3" xfId="0" applyFill="1" applyBorder="1"/>
    <xf numFmtId="0" fontId="0" fillId="0" borderId="0" xfId="0" applyAlignment="1">
      <alignment horizontal="center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pivotButton="1" applyBorder="1"/>
    <xf numFmtId="0" fontId="0" fillId="0" borderId="8" xfId="0" applyBorder="1"/>
    <xf numFmtId="4" fontId="1" fillId="2" borderId="4" xfId="0" applyNumberFormat="1" applyFont="1" applyFill="1" applyBorder="1"/>
    <xf numFmtId="0" fontId="1" fillId="2" borderId="10" xfId="0" applyNumberFormat="1" applyFont="1" applyFill="1" applyBorder="1"/>
    <xf numFmtId="4" fontId="0" fillId="3" borderId="1" xfId="0" applyNumberFormat="1" applyFill="1" applyBorder="1"/>
    <xf numFmtId="0" fontId="0" fillId="3" borderId="9" xfId="0" applyNumberFormat="1" applyFill="1" applyBorder="1"/>
    <xf numFmtId="4" fontId="0" fillId="4" borderId="1" xfId="0" applyNumberFormat="1" applyFill="1" applyBorder="1"/>
    <xf numFmtId="0" fontId="0" fillId="4" borderId="9" xfId="0" applyNumberFormat="1" applyFill="1" applyBorder="1"/>
    <xf numFmtId="0" fontId="2" fillId="5" borderId="7" xfId="1"/>
    <xf numFmtId="4" fontId="2" fillId="5" borderId="7" xfId="1" applyNumberFormat="1"/>
    <xf numFmtId="0" fontId="2" fillId="5" borderId="7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/>
    </xf>
  </cellXfs>
  <cellStyles count="2">
    <cellStyle name="Kontrolná bunka" xfId="1" builtinId="23"/>
    <cellStyle name="Normálne" xfId="0" builtinId="0"/>
  </cellStyles>
  <dxfs count="170">
    <dxf>
      <font>
        <b/>
      </font>
    </dxf>
    <dxf>
      <fill>
        <patternFill patternType="solid">
          <bgColor theme="7" tint="0.79998168889431442"/>
        </patternFill>
      </fill>
    </dxf>
    <dxf>
      <alignment horizontal="center" readingOrder="0"/>
    </dxf>
    <dxf>
      <alignment wrapText="1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numFmt numFmtId="4" formatCode="#,##0.00"/>
    </dxf>
    <dxf>
      <alignment wrapText="1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ill>
        <patternFill>
          <bgColor theme="4" tint="0.59999389629810485"/>
        </patternFill>
      </fill>
    </dxf>
    <dxf>
      <fill>
        <patternFill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rgb="FFFFC000"/>
        </patternFill>
      </fill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Zoznam_projektov_2007-2014_ITMS_2016_03_15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dová" refreshedDate="42848.965320370371" createdVersion="1" refreshedVersion="4" recordCount="45" upgradeOnRefresh="1">
  <cacheSource type="worksheet">
    <worksheetSource ref="A1:AQ46" sheet="zdroj" r:id="rId2"/>
  </cacheSource>
  <cacheFields count="42">
    <cacheField name="Prijímateľ / Partner" numFmtId="0">
      <sharedItems count="2">
        <s v="Prijímateľ"/>
        <s v="Partner"/>
      </sharedItems>
    </cacheField>
    <cacheField name="Žiadateľ" numFmtId="0">
      <sharedItems/>
    </cacheField>
    <cacheField name="OP" numFmtId="0">
      <sharedItems count="2">
        <s v="OP V"/>
        <s v="OP VaV"/>
      </sharedItems>
    </cacheField>
    <cacheField name="Kód" numFmtId="0">
      <sharedItems containsSemiMixedTypes="0" containsString="0" containsNumber="1" containsInteger="1" minValue="26110230013" maxValue="26250120065" count="45">
        <n v="26110230013"/>
        <n v="26110230035"/>
        <n v="26110230038"/>
        <n v="26110230056"/>
        <n v="26110230075"/>
        <n v="26110230084"/>
        <n v="26110230088"/>
        <n v="26110230101"/>
        <n v="26110230102"/>
        <n v="26120230032"/>
        <n v="26210120005"/>
        <n v="26220120005"/>
        <n v="26220120007"/>
        <n v="26220120024"/>
        <n v="26220120025"/>
        <n v="26220120039"/>
        <n v="26220120040"/>
        <n v="26220120047"/>
        <n v="26220120058"/>
        <n v="26220120066"/>
        <n v="26220120067"/>
        <n v="26220220104"/>
        <n v="26220220107"/>
        <n v="26220220185"/>
        <n v="26250120003"/>
        <n v="26250120028"/>
        <n v="26250120040"/>
        <n v="26250120065"/>
        <n v="26220120009"/>
        <n v="26220120019"/>
        <n v="26220120029"/>
        <n v="26220120035"/>
        <n v="26220120063"/>
        <n v="26220220032"/>
        <n v="26220220105"/>
        <n v="26220220143"/>
        <n v="26220220152"/>
        <n v="26220220153"/>
        <n v="26220220157"/>
        <n v="26220220158"/>
        <n v="26220220162"/>
        <n v="26220220163"/>
        <n v="26220220182"/>
        <n v="26220220186"/>
        <n v="26240120040"/>
      </sharedItems>
    </cacheField>
    <cacheField name="Názov" numFmtId="0">
      <sharedItems count="45">
        <s v="Modernizácia programov doktorandského štúdia v prírodných a humanitných vedách na UPJŠ (DOKTORAND)"/>
        <s v="Moderné a interaktívne vzdelávanie na UPJŠ"/>
        <s v="Moderná verejná správa - Tvorba a inovácia študijných programov Fakulty verejnej správy UPJŠ (MoVeS)"/>
        <s v="Výskum a vzdelávanie na UPJŠ - smerovanie k excelentným európskym univerzitám (EXPERT)"/>
        <s v="Projekt Inovácie pre vedomostnú spoločnosť (IRES)"/>
        <s v="KVARK – Kvalita vzdelávania a rozvoj kompetencií doktorandov a postdoktorandov UPJŠ"/>
        <s v="SOFOS - Rozvoj vedomostí a zručností zamestnancov a študentov UPJŠ s akcentom na medziodborové kompetencie a integráciu do medzinárodných výskumných centier"/>
        <s v="Rozvoj inovatívnych foriem vzdelávania a podpora interdisciplinarity štúdia na Univerzite Pavla Jozefa Šafárika v Košiciach (RIFIV)"/>
        <s v="Rozšírenie študijného programu slovenský jazyk a literatúra v kombinácii na KSSFaK FF UPJŠ o didaktiku slovenčiny ako cudzieho jazyka (DiSaC)"/>
        <s v="Ďalšie vzdelávanie v špecializačných odboroch všeobecné lekárstvo a pediatria na Lekárskej fakulte UPJŠ v Košiciach"/>
        <s v="Vybudovanie laboratória magnetickej rezonancie pre kardiovaskulárny výskum"/>
        <s v="Extrem - Centrum pokročilých fyzikálnych štúdií materiálov v extrémnych podmienkach"/>
        <s v="CaKS - Centrum excelentnosti informatických vied a znalostných systémov"/>
        <s v="Sieť excelentných pracovísk pre onkológiu  /SEPO/"/>
        <s v="Centrum excelentnosti  pre výskum aterosklerózy a jej komplikácií - srdcového a mozgového infarktu (CEVA)"/>
        <s v="Budovanie infraštruktúry v centre excelentnosti SEPO-II"/>
        <s v="Centrum excelentnosti  pre výskum aterosklerózy (CEVA)"/>
        <s v="Extrem - Dobudovanie Centra pokrokočilých fyzikálnych štúdií materiálov v extrémnych podmienkach"/>
        <s v="Centrum excelentnosti pre výskum faktorov ovplyvňujúcich zdravie so zameraním na skupinu marginalizovaných a imunokompromitovaných osôb"/>
        <s v="Centrum excelentnosti biomedicínskych technológií"/>
        <s v="Centrum excelentnosti pre elektromagnetické polia v medicíne CEEPM"/>
        <s v="Probiotické mikroorganizmy a bioaktívne látky naturálneho pôvodu pre zdravšiu populáciu Slovenska"/>
        <s v="Vývoj optických nanosenzorov na multikomponentovú analýzu stopových množstiev polutantov životného prostredia a liečiv (NanoBioSens)"/>
        <s v="Medicínsky univerzitný vedecký park v Košiciach (MediPark, Košice)"/>
        <s v="Modernizácia IKT na UPJŠ v Košiciach a rekonštrukcia Univerzitnej knižnice, posluchární a učební."/>
        <s v="Budovanie OPEN DOOR univerzity zavedením moderných IKT a rekonštrukcia budovy Filozofickej fakulty v areáli UPJŠ"/>
        <s v="Inovácia a rozšírenie IKT vo vzdelávacom procese a výstavba polyfunkčnej budovy posluchární UPJŠ v Košiciach"/>
        <s v="Rekonštrukcia budovy Filozofickej fakulty UPJŠ v Košiciach – PLATÓN"/>
        <s v="CKV I. – Centrum kozmických výskumov: vplyv kozmického počasia"/>
        <s v="nanoCEXmat I. – Centrum excelentnosti progresívnych materiálov s nano a submikrónovou štruktúrou"/>
        <s v="CKV II. – Centrum kozmických výskumov: vplyv kozmického počasia – druhá etapa"/>
        <s v="nanoCEXmat II. – Budovanie infraštruktúry Centra excelentnosti progresívnych materiálov s nano a submikrónovou štruktúrou"/>
        <s v="Centrum excelentnosti pre neuroregeneračný výskum"/>
        <s v="Pokročilé implantáty s naočkovanými kmeňovými bunkami na regeneráciu a rekonštrukciu tvrdých tkanív (prac. názov POKIMP)"/>
        <s v="MIKROMATEL – Progresívna technológia prípravy mikrokompozitných materiálov pre elektrotechniku"/>
        <s v="Výskumné centrum aplikovanej biomedicínskej diagnostiky"/>
        <s v="Kompetenčné centrum pre biomodulátory a výživové doplnky (PROBIOTECH)"/>
        <s v="Kompetenčné centrum pre výskum a vývoj v oblasti diagnostiky a terapie onkologických ochorení"/>
        <s v="Tfaktor – Inovácia technologického procesu prípravy imunomodulačného prípravku Transfer faktor, overenie jeho účinnosti, bezpečnosti a zloženia"/>
        <s v="CeZIS - Centrum znalostných a informačných systémov"/>
        <s v="Výskumné centrum moderných technológií a diagnostiky ochorení ohrozujúcich verejné zdravie (VERZDRAV)"/>
        <s v="Centrum výskumu inovatívnych terapeutických postupov molekulárnej medicíny"/>
        <s v="Univerzitný vedecký park TECHNICOM pre inovačné aplikácie s podporou znalostných technológií"/>
        <s v="Výskumné centrum progresívnych materiálov a technológií pre súčasné a budúce aplikácie „PROMATECH“"/>
        <s v="Fundamentálne štúdium imunomodulačnej aktivity cytokínov v rôznych fázach vývoja psoriázy (IFNG)"/>
      </sharedItems>
    </cacheField>
    <cacheField name="Skratka" numFmtId="0">
      <sharedItems count="45">
        <s v="Doktorand"/>
        <s v="MIV"/>
        <s v="MoVeS"/>
        <s v="EXPERT"/>
        <s v="IRES"/>
        <s v="KVARK"/>
        <s v="SOFOS"/>
        <s v="RIFIV"/>
        <s v="DiSaC"/>
        <s v="REZIDENT"/>
        <s v="MRKARDIO"/>
        <s v="EXTREM"/>
        <s v="CaKS"/>
        <s v="SEPO"/>
        <s v="CEVA I."/>
        <s v="SEPO II."/>
        <s v="CEVA II."/>
        <s v="EXTREM II."/>
        <s v="CEMIO"/>
        <s v="CEBT"/>
        <s v="CEEPM"/>
        <s v="ProBio"/>
        <s v="NanoBioSens"/>
        <s v="MEDIPARK"/>
        <s v="Moder. IKT"/>
        <s v="OPEN DOOR"/>
        <s v="Inov. a rozš. IKT"/>
        <s v="PLATÓN"/>
        <s v="CKV"/>
        <s v="NanoCexMat"/>
        <s v="CKV II"/>
        <s v="NanoCexMat II."/>
        <s v="NEUREG"/>
        <s v="POKIMP"/>
        <s v="MikroMatel"/>
        <s v="BIODIAG"/>
        <s v="Probiotech"/>
        <s v="DIAGONKO"/>
        <s v="Tfaktor"/>
        <s v="CeZIS"/>
        <s v="VERZDRAV"/>
        <s v="MOLMED"/>
        <s v="TECHNICOM"/>
        <s v="PROMATECH"/>
        <s v="IFNG"/>
      </sharedItems>
    </cacheField>
    <cacheField name="ŠPP" numFmtId="0">
      <sharedItems/>
    </cacheField>
    <cacheField name="Zazmluvnená oprávnená suma" numFmtId="0">
      <sharedItems containsString="0" containsBlank="1" containsNumber="1" minValue="172054.75" maxValue="22568984.199999999"/>
    </cacheField>
    <cacheField name="Čerpaná suma" numFmtId="0">
      <sharedItems containsSemiMixedTypes="0" containsString="0" containsNumber="1" minValue="0" maxValue="21832849.920000002"/>
    </cacheField>
    <cacheField name="UPJŠ čerpaná suma" numFmtId="0">
      <sharedItems containsString="0" containsBlank="1" containsNumber="1" minValue="559453.43000000005" maxValue="1435867.6399999997"/>
    </cacheField>
    <cacheField name="garant projektu" numFmtId="0">
      <sharedItems containsBlank="1"/>
    </cacheField>
    <cacheField name="PM" numFmtId="0">
      <sharedItems/>
    </cacheField>
    <cacheField name="FM" numFmtId="0">
      <sharedItems containsBlank="1"/>
    </cacheField>
    <cacheField name="Monitorovanie" numFmtId="0">
      <sharedItems containsBlank="1"/>
    </cacheField>
    <cacheField name="Ukončený/V realizácii" numFmtId="0">
      <sharedItems/>
    </cacheField>
    <cacheField name="ZMS" numFmtId="0">
      <sharedItems containsDate="1" containsMixedTypes="1" minDate="2010-12-31T00:00:00" maxDate="2016-01-01T00:00:00" count="24">
        <d v="2013-09-30T00:00:00"/>
        <d v="2013-07-31T00:00:00"/>
        <d v="2014-09-30T00:00:00"/>
        <d v="2014-01-31T00:00:00"/>
        <d v="2015-10-31T00:00:00"/>
        <d v="2015-11-30T00:00:00"/>
        <d v="2015-09-30T00:00:00"/>
        <d v="2015-06-30T00:00:00"/>
        <d v="2011-07-31T00:00:00"/>
        <d v="2012-04-30T00:00:00"/>
        <d v="2011-06-30T00:00:00"/>
        <d v="2011-09-30T00:00:00"/>
        <d v="2013-12-31T00:00:00"/>
        <d v="2014-07-31T00:00:00"/>
        <d v="2015-04-30T00:00:00"/>
        <d v="2014-11-30T00:00:00"/>
        <d v="2015-02-28T00:00:00"/>
        <d v="2015-12-31T00:00:00"/>
        <d v="2010-12-31T00:00:00"/>
        <d v="2011-10-31T00:00:00"/>
        <d v="2013-10-31T00:00:00"/>
        <s v="ukon"/>
        <d v="2015-11-06T00:00:00"/>
        <d v="2015-03-31T00:00:00"/>
      </sharedItems>
    </cacheField>
    <cacheField name="NMS1" numFmtId="0">
      <sharedItems containsSemiMixedTypes="0" containsNonDate="0" containsDate="1" containsString="0" minDate="2012-07-31T00:00:00" maxDate="2017-12-01T00:00:00"/>
    </cacheField>
    <cacheField name="NMS2" numFmtId="0">
      <sharedItems containsSemiMixedTypes="0" containsNonDate="0" containsDate="1" containsString="0" minDate="2013-07-31T00:00:00" maxDate="2018-12-01T00:00:00"/>
    </cacheField>
    <cacheField name="NMS3" numFmtId="0">
      <sharedItems containsSemiMixedTypes="0" containsNonDate="0" containsDate="1" containsString="0" minDate="2014-07-31T00:00:00" maxDate="2019-12-01T00:00:00"/>
    </cacheField>
    <cacheField name="NMS4" numFmtId="0">
      <sharedItems containsSemiMixedTypes="0" containsNonDate="0" containsDate="1" containsString="0" minDate="2015-07-31T00:00:00" maxDate="2020-12-01T00:00:00"/>
    </cacheField>
    <cacheField name="NMS5" numFmtId="0">
      <sharedItems containsSemiMixedTypes="0" containsNonDate="0" containsDate="1" containsString="0" minDate="2016-07-31T00:00:00" maxDate="2021-12-01T00:00:00" count="22">
        <d v="2019-04-30T00:00:00"/>
        <d v="2019-03-31T00:00:00"/>
        <d v="2020-10-31T00:00:00"/>
        <d v="2019-06-30T00:00:00"/>
        <d v="2021-04-30T00:00:00"/>
        <d v="2021-02-28T00:00:00"/>
        <d v="2021-03-31T00:00:00"/>
        <d v="2017-05-31T00:00:00"/>
        <d v="2018-02-28T00:00:00"/>
        <d v="2020-01-31T00:00:00"/>
        <d v="2019-07-31T00:00:00"/>
        <d v="2021-11-30T00:00:00"/>
        <d v="2020-11-30T00:00:00"/>
        <d v="2016-07-31T00:00:00"/>
        <d v="2021-10-31T00:00:00"/>
        <d v="2018-06-30T00:00:00"/>
        <d v="2016-11-30T00:00:00"/>
        <d v="2018-10-31T00:00:00"/>
        <d v="2021-09-30T00:00:00"/>
        <d v="2017-09-30T00:00:00"/>
        <d v="2020-09-30T00:00:00"/>
        <d v="2020-08-31T00:00:00"/>
      </sharedItems>
    </cacheField>
    <cacheField name="ŽoP záverečná" numFmtId="0">
      <sharedItems containsDate="1" containsBlank="1" containsMixedTypes="1" minDate="2014-01-31T00:00:00" maxDate="2016-02-13T00:00:00"/>
    </cacheField>
    <cacheField name="ŽoP" numFmtId="0">
      <sharedItems containsDate="1" containsBlank="1" containsMixedTypes="1" minDate="2015-07-28T00:00:00" maxDate="2015-07-29T00:00:00"/>
    </cacheField>
    <cacheField name="Nezrovnalosti" numFmtId="0">
      <sharedItems containsBlank="1"/>
    </cacheField>
    <cacheField name="Celková výška N" numFmtId="0">
      <sharedItems containsString="0" containsBlank="1" containsNumber="1" minValue="42140.759999999995" maxValue="87262.84"/>
    </cacheField>
    <cacheField name="Na vrátenie" numFmtId="0">
      <sharedItems containsString="0" containsBlank="1" containsNumber="1" minValue="65455.839999999997" maxValue="65455.839999999997"/>
    </cacheField>
    <cacheField name="Poznámka" numFmtId="0">
      <sharedItems containsBlank="1"/>
    </cacheField>
    <cacheField name="VA PM" numFmtId="0">
      <sharedItems containsBlank="1"/>
    </cacheField>
    <cacheField name="VA PM - email" numFmtId="0">
      <sharedItems containsBlank="1"/>
    </cacheField>
    <cacheField name="VA PM - mobil" numFmtId="0">
      <sharedItems containsBlank="1"/>
    </cacheField>
    <cacheField name="VA pozícia" numFmtId="0">
      <sharedItems containsBlank="1"/>
    </cacheField>
    <cacheField name="VA oddelenie" numFmtId="0">
      <sharedItems containsBlank="1"/>
    </cacheField>
    <cacheField name="OP2" numFmtId="0">
      <sharedItems/>
    </cacheField>
    <cacheField name="prijímateľ" numFmtId="0">
      <sharedItems/>
    </cacheField>
    <cacheField name="partner 1" numFmtId="0">
      <sharedItems containsBlank="1"/>
    </cacheField>
    <cacheField name="partner 2" numFmtId="0">
      <sharedItems containsBlank="1"/>
    </cacheField>
    <cacheField name="partner 3" numFmtId="0">
      <sharedItems containsBlank="1"/>
    </cacheField>
    <cacheField name="partner 4" numFmtId="0">
      <sharedItems containsBlank="1"/>
    </cacheField>
    <cacheField name="web prijímateľov" numFmtId="0">
      <sharedItems containsBlank="1"/>
    </cacheField>
    <cacheField name="zameranie projektu" numFmtId="0">
      <sharedItems count="9">
        <s v="vzdelávanie"/>
        <s v="nerelevantné"/>
        <s v="centrum excelentnosti"/>
        <s v="aplikácia výskumu do praxe"/>
        <s v="univerzitný vedecký park"/>
        <s v="infraštruktúrny projekt"/>
        <s v="kompetenčné centrum"/>
        <s v="vedecko-výskumné centrum"/>
        <s v="kompetenčné centrum; aplikácia výskumu do praxe" u="1"/>
      </sharedItems>
    </cacheField>
    <cacheField name="participujúce pracoviská" numFmtId="0">
      <sharedItems count="30">
        <s v="PF, FF"/>
        <s v="PF"/>
        <s v="FVS"/>
        <s v="FF, PF"/>
        <s v="PF, FF, PraF, LF"/>
        <s v="PF, FF, PraF, LF, FVS"/>
        <s v="FF"/>
        <s v="LF"/>
        <s v="nerelevantné"/>
        <s v="PF, ÚEF SAV"/>
        <s v="PF, UMB, UNIZA"/>
        <s v="LF, PF"/>
        <s v="LF, CVZV Nitra"/>
        <s v="LF, NbÚ SAV, UVLF, TUKE"/>
        <s v="UPJŠ - UK, Sokrates"/>
        <s v="UPJŠ - Aristoteles"/>
        <s v="UPJŠ - Minerva"/>
        <s v="UPJŠ - Platón"/>
        <s v="PF, AstrÚ SAV"/>
        <s v="PF, ÚMV SAV"/>
        <s v="LF, ÚMV SAV"/>
        <s v="LF, SEMBID"/>
        <s v="LF, ÚFHZ SAV"/>
        <s v="LF, UK"/>
        <s v="PF, IMUNA PHARM"/>
        <s v="PF, VSL Software"/>
        <s v="LF, MEDIREX"/>
        <s v="PF, TUKE"/>
        <s v="PF, SAV"/>
        <s v="PF, SHIMADZU SLOVAKIA"/>
      </sharedItems>
    </cacheField>
    <cacheField name="zaokruhlene v tis EUR" numFmtId="0" formula=" ROUND('Čerpaná suma'/1000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s v="UPJŠ"/>
    <x v="0"/>
    <x v="0"/>
    <x v="0"/>
    <x v="0"/>
    <s v="0AA010202"/>
    <n v="1030215.91"/>
    <n v="767796.08"/>
    <m/>
    <m/>
    <s v="Štroffeková, Jurašeková MM"/>
    <s v="Svoreňová"/>
    <s v=" "/>
    <s v="Riadne ukončený"/>
    <x v="0"/>
    <d v="2015-04-30T00:00:00"/>
    <d v="2016-04-30T00:00:00"/>
    <d v="2017-04-30T00:00:00"/>
    <d v="2018-04-30T00:00:00"/>
    <x v="0"/>
    <m/>
    <m/>
    <m/>
    <m/>
    <m/>
    <m/>
    <s v="Alena Cerchlanová"/>
    <s v="Alena.Cerchlanova@vyskumnaagentura.sk"/>
    <s v="0917594024"/>
    <s v="projektová manažérka"/>
    <s v="Oddelenie udržateľnosti OPV a OPVaV"/>
    <s v="OP V"/>
    <s v="Univerzita Pavla Jozefa Šafárika v Košiciach"/>
    <m/>
    <m/>
    <m/>
    <m/>
    <m/>
    <x v="0"/>
    <x v="0"/>
  </r>
  <r>
    <x v="0"/>
    <s v="UPJŠ"/>
    <x v="0"/>
    <x v="1"/>
    <x v="1"/>
    <x v="1"/>
    <s v="0AA010201"/>
    <n v="1044434"/>
    <n v="853883.97"/>
    <m/>
    <m/>
    <s v="Rigasová"/>
    <s v="Bajusová"/>
    <s v=" "/>
    <s v="Riadne ukončený"/>
    <x v="1"/>
    <d v="2015-03-31T00:00:00"/>
    <d v="2016-03-31T00:00:00"/>
    <d v="2017-03-31T00:00:00"/>
    <d v="2018-03-31T00:00:00"/>
    <x v="1"/>
    <m/>
    <m/>
    <m/>
    <m/>
    <m/>
    <m/>
    <s v="Mgr. Katarína Feťková"/>
    <s v="katarina.fetkova@vyskumnaagentura.sk"/>
    <s v="0915571431"/>
    <s v="projektová manažérka"/>
    <s v="Oddelenie udržateľnosti OPV a OPVaV"/>
    <s v="OP V"/>
    <s v="Univerzita Pavla Jozefa Šafárika v Košiciach"/>
    <m/>
    <m/>
    <m/>
    <m/>
    <m/>
    <x v="0"/>
    <x v="1"/>
  </r>
  <r>
    <x v="0"/>
    <s v="UPJŠ"/>
    <x v="0"/>
    <x v="2"/>
    <x v="2"/>
    <x v="2"/>
    <s v="0AA010203"/>
    <n v="591673.80000000005"/>
    <n v="227929.59"/>
    <m/>
    <m/>
    <s v="Ručínska"/>
    <s v="Krokosová"/>
    <s v=" "/>
    <s v="Riadne ukončený"/>
    <x v="2"/>
    <d v="2016-10-31T00:00:00"/>
    <d v="2017-10-31T00:00:00"/>
    <d v="2018-10-31T00:00:00"/>
    <d v="2019-10-31T00:00:00"/>
    <x v="2"/>
    <m/>
    <m/>
    <m/>
    <m/>
    <m/>
    <m/>
    <s v="Alena Cerchlanová"/>
    <s v="Alena.Cerchlanova@vyskumnaagentura.sk"/>
    <s v="0917594024"/>
    <s v="projektová manažérka"/>
    <s v="Oddelenie udržateľnosti OPV a OPVaV"/>
    <s v="OP V"/>
    <s v="Univerzita Pavla Jozefa Šafárika v Košiciach"/>
    <m/>
    <m/>
    <m/>
    <m/>
    <m/>
    <x v="0"/>
    <x v="2"/>
  </r>
  <r>
    <x v="0"/>
    <s v="UPJŠ"/>
    <x v="0"/>
    <x v="3"/>
    <x v="3"/>
    <x v="3"/>
    <s v="0AA010204"/>
    <n v="623993.72"/>
    <n v="570866.05000000005"/>
    <m/>
    <m/>
    <s v="Panocová, Martonfi"/>
    <s v="Hvozdovičová, Hornyáková"/>
    <s v=" "/>
    <s v="Riadne ukončený"/>
    <x v="3"/>
    <d v="2015-06-30T00:00:00"/>
    <d v="2016-06-30T00:00:00"/>
    <d v="2017-06-30T00:00:00"/>
    <d v="2018-06-30T00:00:00"/>
    <x v="3"/>
    <m/>
    <m/>
    <m/>
    <m/>
    <m/>
    <m/>
    <s v="Mgr. Katarína Feťková"/>
    <s v="katarina.fetkova@vyskumnaagentura.sk"/>
    <s v="0915571431"/>
    <s v="projektová manažérka"/>
    <s v="Oddelenie udržateľnosti OPV a OPVaV"/>
    <s v="OP V"/>
    <s v="Univerzita Pavla Jozefa Šafárika v Košiciach"/>
    <m/>
    <m/>
    <m/>
    <m/>
    <m/>
    <x v="0"/>
    <x v="3"/>
  </r>
  <r>
    <x v="0"/>
    <s v="UPJŠ"/>
    <x v="0"/>
    <x v="4"/>
    <x v="4"/>
    <x v="4"/>
    <s v="0AA010206"/>
    <n v="1967708.99"/>
    <n v="1606222.58"/>
    <m/>
    <m/>
    <s v="Rigasová"/>
    <s v="Nináčová"/>
    <s v="Rigasová"/>
    <s v="Riadne ukončený"/>
    <x v="4"/>
    <d v="2017-04-30T00:00:00"/>
    <d v="2018-04-30T00:00:00"/>
    <d v="2019-04-30T00:00:00"/>
    <d v="2020-04-30T00:00:00"/>
    <x v="4"/>
    <d v="2016-01-26T00:00:00"/>
    <m/>
    <m/>
    <m/>
    <m/>
    <m/>
    <s v="Mgr. Katarína Feťková"/>
    <s v="katarina.fetkova@vyskumnaagentura.sk"/>
    <s v="0915571431"/>
    <s v="projektová manažérka"/>
    <s v="Oddelenie udržateľnosti OPV a OPVaV"/>
    <s v="OP V"/>
    <s v="Univerzita Pavla Jozefa Šafárika v Košiciach"/>
    <m/>
    <m/>
    <m/>
    <m/>
    <m/>
    <x v="0"/>
    <x v="4"/>
  </r>
  <r>
    <x v="0"/>
    <s v="UPJŠ"/>
    <x v="0"/>
    <x v="5"/>
    <x v="5"/>
    <x v="5"/>
    <s v="0AA010205"/>
    <n v="1675354.62"/>
    <n v="1190051.43"/>
    <m/>
    <m/>
    <s v="Kormaníková"/>
    <s v="Hornyáková"/>
    <s v=" "/>
    <s v="Riadne ukončený"/>
    <x v="5"/>
    <d v="2017-02-28T00:00:00"/>
    <d v="2018-02-28T00:00:00"/>
    <d v="2019-02-28T00:00:00"/>
    <d v="2020-02-29T00:00:00"/>
    <x v="5"/>
    <m/>
    <m/>
    <m/>
    <m/>
    <m/>
    <m/>
    <s v="Alena Cerchlanová"/>
    <s v="alena.cerchlanova@asfeu.sk"/>
    <s v="0917594024"/>
    <s v="projektová manažérka"/>
    <s v="Oddelenie udržateľnosti OPV a OPVaV"/>
    <s v="OP V"/>
    <s v="Univerzita Pavla Jozefa Šafárika v Košiciach"/>
    <m/>
    <m/>
    <m/>
    <m/>
    <m/>
    <x v="0"/>
    <x v="0"/>
  </r>
  <r>
    <x v="0"/>
    <s v="UPJŠ"/>
    <x v="0"/>
    <x v="6"/>
    <x v="6"/>
    <x v="6"/>
    <s v="0AA010207"/>
    <n v="2230338.08"/>
    <n v="1406529.46"/>
    <m/>
    <m/>
    <s v="Vojtová"/>
    <s v="Svoreňová"/>
    <s v=" "/>
    <s v="Riadne ukončený"/>
    <x v="6"/>
    <d v="2017-03-31T00:00:00"/>
    <d v="2018-03-31T00:00:00"/>
    <d v="2019-03-31T00:00:00"/>
    <d v="2020-03-31T00:00:00"/>
    <x v="6"/>
    <d v="2015-12-21T00:00:00"/>
    <m/>
    <m/>
    <m/>
    <m/>
    <m/>
    <s v="Mgr. Katarína Feťková"/>
    <s v="katarina.fetkova@vyskumnaagentura.sk"/>
    <s v="0915571431"/>
    <s v="projektová manažérka"/>
    <s v="Oddelenie udržateľnosti OPV a OPVaV"/>
    <s v="OP V"/>
    <s v="Univerzita Pavla Jozefa Šafárika v Košiciach"/>
    <m/>
    <m/>
    <m/>
    <m/>
    <m/>
    <x v="0"/>
    <x v="0"/>
  </r>
  <r>
    <x v="0"/>
    <s v="UPJŠ"/>
    <x v="0"/>
    <x v="7"/>
    <x v="7"/>
    <x v="7"/>
    <s v="0AA010208"/>
    <n v="1406309.95"/>
    <n v="1211281.81"/>
    <m/>
    <m/>
    <s v="Tomášiková"/>
    <s v="Hrešková"/>
    <s v="Tomášiková"/>
    <s v="Riadne ukončený"/>
    <x v="4"/>
    <d v="2017-03-31T00:00:00"/>
    <d v="2018-03-31T00:00:00"/>
    <d v="2019-03-31T00:00:00"/>
    <d v="2020-03-31T00:00:00"/>
    <x v="6"/>
    <s v="ok"/>
    <m/>
    <m/>
    <m/>
    <m/>
    <m/>
    <s v="Mgr. Katarína Feťková"/>
    <s v="katarina.fetkova@vyskumnaagentura.sk"/>
    <s v="0915571431"/>
    <s v="projektová manažérka"/>
    <s v="Oddelenie udržateľnosti OPV a OPVaV"/>
    <s v="OP V"/>
    <s v="Univerzita Pavla Jozefa Šafárika v Košiciach"/>
    <m/>
    <m/>
    <m/>
    <m/>
    <m/>
    <x v="0"/>
    <x v="5"/>
  </r>
  <r>
    <x v="0"/>
    <s v="UPJŠ"/>
    <x v="0"/>
    <x v="8"/>
    <x v="8"/>
    <x v="8"/>
    <s v="0AA010209"/>
    <n v="172054.75"/>
    <n v="126904.22"/>
    <m/>
    <m/>
    <s v="Panocová"/>
    <s v="Hvozdovičová"/>
    <s v=" "/>
    <s v="Riadne ukončený"/>
    <x v="7"/>
    <d v="2016-10-31T00:00:00"/>
    <d v="2017-10-31T00:00:00"/>
    <d v="2018-10-31T00:00:00"/>
    <d v="2019-10-31T00:00:00"/>
    <x v="2"/>
    <m/>
    <m/>
    <m/>
    <m/>
    <m/>
    <m/>
    <s v="Mgr. Katarína Feťková"/>
    <s v="katarina.fetkova@vyskumnaagentura.sk"/>
    <s v="0915571431"/>
    <s v="projektová manažérka"/>
    <s v="Oddelenie udržateľnosti OPV a OPVaV"/>
    <s v="OP V"/>
    <s v="Univerzita Pavla Jozefa Šafárika v Košiciach"/>
    <m/>
    <m/>
    <m/>
    <m/>
    <m/>
    <x v="0"/>
    <x v="6"/>
  </r>
  <r>
    <x v="0"/>
    <s v="UPJŠ"/>
    <x v="0"/>
    <x v="9"/>
    <x v="9"/>
    <x v="9"/>
    <s v="0AA020101"/>
    <n v="1382697.08"/>
    <n v="999165.09"/>
    <m/>
    <m/>
    <s v="Kováč"/>
    <s v="Hendrichovská, Harčarik"/>
    <s v=" "/>
    <s v="Riadne ukončený"/>
    <x v="4"/>
    <d v="2017-04-30T00:00:00"/>
    <d v="2018-04-30T00:00:00"/>
    <d v="2019-04-30T00:00:00"/>
    <d v="2020-04-30T00:00:00"/>
    <x v="4"/>
    <d v="2016-01-27T00:00:00"/>
    <s v="16.11.2015, 7.12.2015, 17.12.2015, 18.1.2016"/>
    <m/>
    <m/>
    <m/>
    <m/>
    <s v="Mgr. Erika Nagyová"/>
    <s v="erika.nagyova@minedu.sk"/>
    <s v="02/59374551"/>
    <s v="projektová manažérka"/>
    <s v="Ministerstvo školstva, vedy, výskumu a športu SR"/>
    <s v="OP V"/>
    <s v="Univerzita Pavla Jozefa Šafárika v Košiciach"/>
    <m/>
    <m/>
    <m/>
    <m/>
    <m/>
    <x v="0"/>
    <x v="7"/>
  </r>
  <r>
    <x v="0"/>
    <s v="UPJŠ"/>
    <x v="1"/>
    <x v="10"/>
    <x v="10"/>
    <x v="10"/>
    <s v="0AE010101"/>
    <n v="3128320"/>
    <n v="0"/>
    <m/>
    <m/>
    <s v="Mitro"/>
    <s v="Harčarik"/>
    <m/>
    <s v="Mimoriadne ukončený"/>
    <x v="6"/>
    <d v="2017-02-28T00:00:00"/>
    <d v="2018-02-28T00:00:00"/>
    <d v="2019-02-28T00:00:00"/>
    <d v="2020-02-29T00:00:00"/>
    <x v="5"/>
    <m/>
    <m/>
    <m/>
    <m/>
    <m/>
    <m/>
    <s v="Ing. Eva Mazanová"/>
    <s v="eva.mazanova@vyskumnaagentura.sk"/>
    <s v="0915571399"/>
    <s v="projektová manažérka"/>
    <s v="Odbor udržateľnosti OPV a OPVaV"/>
    <s v="OP VaV"/>
    <s v="Univerzita Pavla Jozefa Šafárika v Košiciach"/>
    <m/>
    <m/>
    <m/>
    <m/>
    <m/>
    <x v="1"/>
    <x v="8"/>
  </r>
  <r>
    <x v="0"/>
    <s v="UPJŠ"/>
    <x v="1"/>
    <x v="11"/>
    <x v="11"/>
    <x v="11"/>
    <s v="0AE020101"/>
    <n v="1397186.71"/>
    <n v="1352997.82"/>
    <n v="870994.89999999991"/>
    <m/>
    <s v="Fehér, Vlado Komanický, Zuzana Vargaeštoková - SAV"/>
    <s v="Medová"/>
    <s v="Vargaeštoková (SAV)"/>
    <s v="Riadne ukončený"/>
    <x v="8"/>
    <d v="2013-05-31T00:00:00"/>
    <d v="2014-05-31T00:00:00"/>
    <d v="2015-05-31T00:00:00"/>
    <d v="2016-05-31T00:00:00"/>
    <x v="7"/>
    <m/>
    <m/>
    <m/>
    <m/>
    <m/>
    <m/>
    <s v="Ing. Danuša Miškovičová"/>
    <s v="Danusa.Miskovicova@vyskumnaagentura.sk"/>
    <s v="0915571456 "/>
    <s v="projektová manažérka"/>
    <s v="Odbor udržateľnosti OPV a OPVaV"/>
    <s v="OP VaV"/>
    <s v="Univerzita Pavla Jozefa Šafárika v Košiciach"/>
    <s v="Ústav experimentálnej fyziky Slovenskej akadémie vied v Košiciach"/>
    <m/>
    <m/>
    <m/>
    <m/>
    <x v="2"/>
    <x v="9"/>
  </r>
  <r>
    <x v="0"/>
    <s v="UPJŠ"/>
    <x v="1"/>
    <x v="12"/>
    <x v="12"/>
    <x v="12"/>
    <s v="0AE020102"/>
    <n v="1212056.73"/>
    <n v="1065362.6599999999"/>
    <n v="559453.43000000005"/>
    <m/>
    <s v="Krivoš-Belluš"/>
    <s v="Svoreňová"/>
    <s v="UPJŠ - RKB, M. Hančová_x000a_UNIZA - Brita Endersová &lt;brita.endersova@fri.uniza.sk&gt;_x000a_UMB:_x000a_Ing. Vilhan, tajomník, &lt;peter.vilhan@umb.sk&gt;,  doc. Jan Karabas &lt;jan.karabas@umb.sk&gt;"/>
    <s v="Riadne ukončený"/>
    <x v="9"/>
    <d v="2014-02-28T00:00:00"/>
    <d v="2015-02-28T00:00:00"/>
    <d v="2016-02-29T00:00:00"/>
    <d v="2017-02-28T00:00:00"/>
    <x v="8"/>
    <m/>
    <m/>
    <m/>
    <m/>
    <m/>
    <m/>
    <s v="Mgr. Jaroslav Pavlas"/>
    <s v="Jaroslav.Pavlas@vyskumnaagentura.sk"/>
    <s v="0917449803"/>
    <s v="projektový manažér"/>
    <s v="Odbor udržateľnosti OPV a OPVaV"/>
    <s v="OP VaV"/>
    <s v="Univerzita Pavla Jozefa Šafárika v Košiciach"/>
    <s v="Univerzita Mateja Bela v Banskej Bystrici"/>
    <s v="Žilinská univerzita v Žiline"/>
    <m/>
    <m/>
    <m/>
    <x v="2"/>
    <x v="10"/>
  </r>
  <r>
    <x v="0"/>
    <s v="UPJŠ"/>
    <x v="1"/>
    <x v="13"/>
    <x v="13"/>
    <x v="13"/>
    <s v="0AE020105"/>
    <n v="1379247.96"/>
    <n v="1298559.07"/>
    <m/>
    <m/>
    <s v="Miroššay, Kolesárová - MM"/>
    <s v="Hornyáková"/>
    <s v="Juhászová"/>
    <s v="Riadne ukončený"/>
    <x v="10"/>
    <d v="2013-05-31T00:00:00"/>
    <d v="2014-05-31T00:00:00"/>
    <d v="2015-05-31T00:00:00"/>
    <d v="2016-05-31T00:00:00"/>
    <x v="7"/>
    <m/>
    <m/>
    <m/>
    <m/>
    <m/>
    <m/>
    <s v="Bc. Andrea Dudoňová"/>
    <s v="Andrea.dudonova@vyskumnaagentura.sk "/>
    <s v="0918728356"/>
    <s v="projektová manažérka"/>
    <s v="Odbor udržateľnosti OPV a OPVaV"/>
    <s v="OP VaV"/>
    <s v="Univerzita Pavla Jozefa Šafárika v Košiciach"/>
    <m/>
    <m/>
    <m/>
    <m/>
    <m/>
    <x v="2"/>
    <x v="11"/>
  </r>
  <r>
    <x v="0"/>
    <s v="UPJŠ"/>
    <x v="1"/>
    <x v="14"/>
    <x v="14"/>
    <x v="14"/>
    <s v="0AE020106"/>
    <n v="898685.04"/>
    <n v="797407.32"/>
    <m/>
    <s v="MUDr. Pavol Joppa, PhD."/>
    <s v="Joppa"/>
    <m/>
    <s v="MUDr. Lýdia Pundová, CSc."/>
    <s v="Riadne ukončený"/>
    <x v="11"/>
    <d v="2013-05-31T00:00:00"/>
    <d v="2014-05-31T00:00:00"/>
    <d v="2015-05-31T00:00:00"/>
    <d v="2016-05-31T00:00:00"/>
    <x v="7"/>
    <m/>
    <m/>
    <m/>
    <m/>
    <m/>
    <m/>
    <s v="Mgr. Jaroslav Pavlas"/>
    <s v="Jaroslav.Pavlas@vyskumnaagentura.sk"/>
    <s v="0917449803    "/>
    <s v="projektový manažér"/>
    <s v="Odbor udržateľnosti OPV a OPVaV"/>
    <s v="OP VaV"/>
    <s v="Univerzita Pavla Jozefa Šafárika v Košiciach"/>
    <m/>
    <m/>
    <m/>
    <m/>
    <m/>
    <x v="2"/>
    <x v="7"/>
  </r>
  <r>
    <x v="0"/>
    <s v="UPJŠ"/>
    <x v="1"/>
    <x v="15"/>
    <x v="15"/>
    <x v="15"/>
    <s v="0AE020113"/>
    <n v="2775214.6"/>
    <n v="2630189.2799999998"/>
    <m/>
    <m/>
    <s v="Miroššay, Kolesárová - MM"/>
    <s v="Medová"/>
    <s v=" "/>
    <s v="Riadne ukončený"/>
    <x v="12"/>
    <d v="2016-01-31T00:00:00"/>
    <d v="2017-01-31T00:00:00"/>
    <d v="2018-01-31T00:00:00"/>
    <d v="2019-01-31T00:00:00"/>
    <x v="9"/>
    <m/>
    <m/>
    <m/>
    <m/>
    <m/>
    <m/>
    <s v="Mgr. Miroslava Kerďová"/>
    <s v="Miroslava.Kerdova@vyskumnaagentura.sk"/>
    <s v="0917373342"/>
    <s v="projektová manažérka"/>
    <s v="Odbor udržateľnosti OPV a OPVaV"/>
    <s v="OP VaV"/>
    <s v="Univerzita Pavla Jozefa Šafárika v Košiciach"/>
    <m/>
    <m/>
    <m/>
    <m/>
    <m/>
    <x v="2"/>
    <x v="11"/>
  </r>
  <r>
    <x v="0"/>
    <s v="UPJŠ"/>
    <x v="1"/>
    <x v="16"/>
    <x v="16"/>
    <x v="16"/>
    <s v="0AE020107"/>
    <n v="2781655.97"/>
    <n v="2626049.48"/>
    <m/>
    <m/>
    <s v="Kozárová"/>
    <s v="Harčarik"/>
    <s v="Dr. Feketeová - 0911628128"/>
    <s v="Riadne ukončený"/>
    <x v="12"/>
    <d v="2015-06-30T00:00:00"/>
    <d v="2016-06-30T00:00:00"/>
    <d v="2017-06-30T00:00:00"/>
    <d v="2018-06-30T00:00:00"/>
    <x v="3"/>
    <m/>
    <m/>
    <m/>
    <m/>
    <m/>
    <m/>
    <s v="Mgr. Jaroslav Pavlas"/>
    <s v="Jaroslav.Pavlas@vyskumnaagentura.sk"/>
    <s v="0917449803    "/>
    <s v="projektový manažér"/>
    <s v="Odbor udržateľnosti OPV a OPVaV"/>
    <s v="OP VaV"/>
    <s v="Univerzita Pavla Jozefa Šafárika v Košiciach"/>
    <m/>
    <m/>
    <m/>
    <m/>
    <m/>
    <x v="2"/>
    <x v="11"/>
  </r>
  <r>
    <x v="0"/>
    <s v="UPJŠ"/>
    <x v="1"/>
    <x v="17"/>
    <x v="17"/>
    <x v="17"/>
    <s v="0AE020112"/>
    <n v="2725242.55"/>
    <n v="2583371.37"/>
    <n v="1435867.6399999997"/>
    <m/>
    <s v="Fehér, Vlado Komanický, Zuzana Vargaeštoková - SAV"/>
    <s v="Medová"/>
    <s v="Vargaeštoková (SAV)"/>
    <s v="Riadne ukončený"/>
    <x v="3"/>
    <d v="2015-07-31T00:00:00"/>
    <d v="2016-07-31T00:00:00"/>
    <d v="2017-07-31T00:00:00"/>
    <d v="2018-07-31T00:00:00"/>
    <x v="10"/>
    <m/>
    <m/>
    <m/>
    <m/>
    <m/>
    <m/>
    <s v="Ing. Danuša Miškovičová"/>
    <s v="Danusa.Miskovicova@vyskumnaagentura.sk"/>
    <s v="0915571456 "/>
    <s v="projektová manažérka"/>
    <s v="Odbor udržateľnosti OPV a OPVaV"/>
    <s v="OP VaV"/>
    <s v="Univerzita Pavla Jozefa Šafárika v Košiciach"/>
    <s v="Ústav experimentálnej fyziky Slovenskej akadémie vied v Košiciach"/>
    <m/>
    <m/>
    <m/>
    <m/>
    <x v="2"/>
    <x v="9"/>
  </r>
  <r>
    <x v="0"/>
    <s v="UPJŠ"/>
    <x v="1"/>
    <x v="18"/>
    <x v="18"/>
    <x v="18"/>
    <s v="0AE020109"/>
    <n v="3579197.5"/>
    <n v="3290853.78"/>
    <m/>
    <s v="Pavol Jarčuška"/>
    <s v="Mgr. Peter Urban, PhD. (3444)"/>
    <s v="Borysová (3367)"/>
    <s v=" "/>
    <s v="Riadne ukončený"/>
    <x v="13"/>
    <d v="2017-11-30T00:00:00"/>
    <d v="2018-11-30T00:00:00"/>
    <d v="2019-11-30T00:00:00"/>
    <d v="2020-11-30T00:00:00"/>
    <x v="11"/>
    <s v="16.3.2015, 4.4.2016"/>
    <m/>
    <m/>
    <m/>
    <m/>
    <m/>
    <s v="Ing. Danuša Miškovičová"/>
    <s v="Danusa.Miskovicova@vyskumnaagentura.sk"/>
    <s v="0915571456 "/>
    <s v="projektová manažérka"/>
    <s v="Odbor udržateľnosti OPV a OPVaV"/>
    <s v="OP VaV"/>
    <s v="Univerzita Pavla Jozefa Šafárika v Košiciach"/>
    <m/>
    <m/>
    <m/>
    <m/>
    <m/>
    <x v="2"/>
    <x v="7"/>
  </r>
  <r>
    <x v="0"/>
    <s v="UPJŠ"/>
    <x v="1"/>
    <x v="19"/>
    <x v="19"/>
    <x v="19"/>
    <s v="0AE020110"/>
    <n v="3717230"/>
    <n v="3260673.05"/>
    <m/>
    <s v="Dr. h. c. prof. MUDr. Andrej Jenča CSc., MPH"/>
    <s v="Kepštová"/>
    <s v="Harčarik"/>
    <s v=" "/>
    <s v="Riadne ukončený"/>
    <x v="14"/>
    <d v="2017-04-30T00:00:00"/>
    <d v="2018-04-30T00:00:00"/>
    <d v="2019-04-30T00:00:00"/>
    <d v="2020-04-30T00:00:00"/>
    <x v="4"/>
    <s v="ok"/>
    <m/>
    <m/>
    <m/>
    <m/>
    <m/>
    <s v="Ing. Filip Križan"/>
    <s v="filip.krizan@vyskumnaagentura.sk"/>
    <s v="0917207587"/>
    <s v="projektový manažér"/>
    <s v="Odbor udržateľnosti OPV a OPVaV"/>
    <s v="OP VaV"/>
    <s v="Univerzita Pavla Jozefa Šafárika v Košiciach"/>
    <s v="Technická univerzita v Košiciach"/>
    <s v="Univerzita veterinárskeho lekárstva v Košiciach"/>
    <s v="Ústav fyziológie hospodárskych zvierat SAV"/>
    <s v="Ústav materiálového výskumu Slovenskej akadémie vied"/>
    <m/>
    <x v="2"/>
    <x v="7"/>
  </r>
  <r>
    <x v="0"/>
    <s v="UPJŠ"/>
    <x v="1"/>
    <x v="20"/>
    <x v="20"/>
    <x v="20"/>
    <s v="0AE020108"/>
    <n v="4005440"/>
    <n v="3828318.16"/>
    <m/>
    <s v="RNDr. Imrich Géci, PhD."/>
    <s v="Géci"/>
    <s v="Harčarik"/>
    <s v=" "/>
    <s v="Riadne ukončený"/>
    <x v="15"/>
    <d v="2017-11-30T00:00:00"/>
    <d v="2018-11-30T00:00:00"/>
    <d v="2019-11-30T00:00:00"/>
    <d v="2020-11-30T00:00:00"/>
    <x v="11"/>
    <d v="2015-01-27T00:00:00"/>
    <m/>
    <m/>
    <m/>
    <m/>
    <m/>
    <s v="Ing. Danuša Miškovičová"/>
    <s v="Danusa.Miskovicova@vyskumnaagentura.sk"/>
    <s v="0915571456 "/>
    <s v="projektová manažérka"/>
    <s v="Odbor udržateľnosti OPV a OPVaV"/>
    <s v="OP VaV"/>
    <s v="Univerzita Pavla Jozefa Šafárika v Košiciach"/>
    <m/>
    <m/>
    <m/>
    <m/>
    <m/>
    <x v="2"/>
    <x v="7"/>
  </r>
  <r>
    <x v="0"/>
    <s v="UPJŠ"/>
    <x v="1"/>
    <x v="21"/>
    <x v="21"/>
    <x v="21"/>
    <s v="0AE020203"/>
    <n v="919700.5"/>
    <n v="739200.2"/>
    <m/>
    <m/>
    <s v="RNDr. Anna Chmelárová, PhD."/>
    <s v="Harčarik"/>
    <s v="  "/>
    <s v="Riadne ukončený"/>
    <x v="16"/>
    <d v="2016-11-30T00:00:00"/>
    <d v="2017-11-30T00:00:00"/>
    <d v="2018-11-30T00:00:00"/>
    <d v="2019-11-30T00:00:00"/>
    <x v="12"/>
    <m/>
    <m/>
    <s v="N21501395/S02 - ŽoP 427, 426, 429 - ŽU"/>
    <n v="42140.759999999995"/>
    <m/>
    <m/>
    <s v="Mgr. Miroslava Kerďová"/>
    <s v="Miroslava.Kerdova@vyskumnaagentura.sk"/>
    <s v="0917373342"/>
    <s v="projektová manažérka"/>
    <s v="Odbor udržateľnosti OPV a OPVaV"/>
    <s v="OP VaV"/>
    <s v="Univerzita Pavla Jozefa Šafárika v Košiciach"/>
    <s v="Centrum výskumu živočíšnej výroby Nitra"/>
    <m/>
    <m/>
    <m/>
    <m/>
    <x v="3"/>
    <x v="12"/>
  </r>
  <r>
    <x v="0"/>
    <s v="UPJŠ"/>
    <x v="1"/>
    <x v="22"/>
    <x v="22"/>
    <x v="22"/>
    <s v="0AE020202"/>
    <n v="732715"/>
    <n v="677023.23"/>
    <m/>
    <s v="RNDr. Gabriela Fabriciová, PhD."/>
    <s v="Miškovský, Fabriciová - PM, Báno - MM (gregor.bano@gmail.com), Stehlíková - sekretárka"/>
    <s v="Svoreňová"/>
    <s v=" "/>
    <s v="Riadne ukončený"/>
    <x v="12"/>
    <d v="2015-06-30T00:00:00"/>
    <d v="2016-06-30T00:00:00"/>
    <d v="2017-06-30T00:00:00"/>
    <d v="2018-06-30T00:00:00"/>
    <x v="3"/>
    <m/>
    <m/>
    <m/>
    <m/>
    <m/>
    <m/>
    <s v="Ing. Filip Križan"/>
    <s v="filip.krizan@vyskumnaagentura.sk"/>
    <s v="0917207587"/>
    <s v="projektový manažér"/>
    <s v="Odbor udržateľnosti OPV a OPVaV"/>
    <s v="OP VaV"/>
    <s v="Univerzita Pavla Jozefa Šafárika v Košiciach"/>
    <m/>
    <m/>
    <m/>
    <m/>
    <m/>
    <x v="3"/>
    <x v="1"/>
  </r>
  <r>
    <x v="0"/>
    <s v="UPJŠ"/>
    <x v="1"/>
    <x v="23"/>
    <x v="23"/>
    <x v="23"/>
    <s v="0AE020213"/>
    <n v="22568984.199999999"/>
    <n v="21832849.920000002"/>
    <m/>
    <m/>
    <s v="Miroššay"/>
    <s v="Juhászová"/>
    <s v=" "/>
    <s v="Riadne ukončený"/>
    <x v="17"/>
    <d v="2017-04-30T00:00:00"/>
    <d v="2018-04-30T00:00:00"/>
    <d v="2019-04-30T00:00:00"/>
    <d v="2020-04-30T00:00:00"/>
    <x v="4"/>
    <d v="2016-01-28T00:00:00"/>
    <d v="2015-07-28T00:00:00"/>
    <m/>
    <m/>
    <m/>
    <m/>
    <s v="Ing. Ján Dančo"/>
    <s v="jan.danco@minedu.sk"/>
    <s v="02/59374176"/>
    <s v="projektový manažér"/>
    <s v="Ministerstvo školstva, vedy, výskumu a športu SR"/>
    <s v="OP VaV"/>
    <s v="Univerzita Pavla Jozefa Šafárika v Košiciach"/>
    <s v="Neurobiologický ústav SAV"/>
    <s v="Technická univerzita v Košiciach"/>
    <s v="Univerzita veterinárskeho lekárstva a farmácie v Košiciach"/>
    <m/>
    <m/>
    <x v="4"/>
    <x v="13"/>
  </r>
  <r>
    <x v="0"/>
    <s v="UPJŠ"/>
    <x v="1"/>
    <x v="24"/>
    <x v="24"/>
    <x v="24"/>
    <s v="0AE030101"/>
    <n v="4108412.23"/>
    <n v="3988790.47"/>
    <m/>
    <m/>
    <s v="Benčo"/>
    <s v="Juhászová"/>
    <s v=" "/>
    <s v="Riadne ukončený"/>
    <x v="18"/>
    <d v="2012-07-31T00:00:00"/>
    <d v="2013-07-31T00:00:00"/>
    <d v="2014-07-31T00:00:00"/>
    <d v="2015-07-31T00:00:00"/>
    <x v="13"/>
    <m/>
    <m/>
    <m/>
    <m/>
    <m/>
    <m/>
    <s v="Bc. Andrea Dudoňová"/>
    <s v="andrea.dudonova@vyskumnaagentura.sk"/>
    <s v="0918728356"/>
    <s v="projektová manažérka"/>
    <s v="Odbor udržateľnosti OPV a OPVaV"/>
    <s v="OP VaV"/>
    <s v="Univerzita Pavla Jozefa Šafárika v Košiciach"/>
    <m/>
    <m/>
    <m/>
    <m/>
    <m/>
    <x v="5"/>
    <x v="14"/>
  </r>
  <r>
    <x v="0"/>
    <s v="UPJŠ"/>
    <x v="1"/>
    <x v="25"/>
    <x v="25"/>
    <x v="25"/>
    <s v="0AE030102"/>
    <n v="5004295.32"/>
    <n v="4895428.58"/>
    <m/>
    <m/>
    <s v="Špontáková"/>
    <s v="Juhászová"/>
    <s v="Juhászová"/>
    <s v="Riadne ukončený"/>
    <x v="19"/>
    <d v="2013-05-31T00:00:00"/>
    <d v="2014-05-31T00:00:00"/>
    <d v="2015-05-31T00:00:00"/>
    <d v="2016-05-31T00:00:00"/>
    <x v="7"/>
    <m/>
    <m/>
    <m/>
    <m/>
    <m/>
    <m/>
    <s v="Ing. Danuša Miškovičová"/>
    <s v="Danusa.Miskovicova@vyskumnaagentura.sk"/>
    <s v="0915571456 "/>
    <s v="projektová manažérka"/>
    <s v="Odbor udržateľnosti OPV a OPVaV"/>
    <s v="OP VaV"/>
    <s v="Univerzita Pavla Jozefa Šafárika v Košiciach"/>
    <m/>
    <m/>
    <m/>
    <m/>
    <m/>
    <x v="5"/>
    <x v="15"/>
  </r>
  <r>
    <x v="0"/>
    <s v="UPJŠ"/>
    <x v="1"/>
    <x v="26"/>
    <x v="26"/>
    <x v="26"/>
    <s v="0AE030103"/>
    <n v="5263941.5599999996"/>
    <n v="4824286.46"/>
    <m/>
    <m/>
    <s v="Špontáková"/>
    <s v="Juhászová"/>
    <s v=" "/>
    <s v="Riadne ukončený"/>
    <x v="20"/>
    <d v="2017-10-31T00:00:00"/>
    <d v="2018-10-31T00:00:00"/>
    <d v="2019-10-31T00:00:00"/>
    <d v="2020-10-31T00:00:00"/>
    <x v="14"/>
    <d v="2014-01-31T00:00:00"/>
    <m/>
    <s v="N21500890 - ŽoP 410, 412, 415, 416, 420"/>
    <n v="87262.84"/>
    <n v="65455.839999999997"/>
    <s v="http://www.crz.gov.sk/index.php?ID=1973146&amp;l=sk"/>
    <s v="Ing. Ivan Balko"/>
    <s v="Ivan.Balko@vyskumnaagentura.sk"/>
    <s v="0917664605  "/>
    <s v="projektový manažér"/>
    <s v="Odbor udržateľnosti OPV a OPVaV"/>
    <s v="OP VaV"/>
    <s v="Univerzita Pavla Jozefa Šafárika v Košiciach"/>
    <m/>
    <m/>
    <m/>
    <m/>
    <m/>
    <x v="5"/>
    <x v="16"/>
  </r>
  <r>
    <x v="0"/>
    <s v="UPJŠ"/>
    <x v="1"/>
    <x v="27"/>
    <x v="27"/>
    <x v="27"/>
    <s v="0AE030104"/>
    <n v="2297726.83"/>
    <n v="2139448.86"/>
    <m/>
    <m/>
    <s v="Faťolová"/>
    <s v="Sopková"/>
    <s v=" "/>
    <s v="Riadne ukončený"/>
    <x v="17"/>
    <d v="2017-03-31T00:00:00"/>
    <d v="2018-03-31T00:00:00"/>
    <d v="2019-03-31T00:00:00"/>
    <d v="2020-03-31T00:00:00"/>
    <x v="6"/>
    <s v="ok"/>
    <m/>
    <m/>
    <m/>
    <m/>
    <m/>
    <s v="Ing. Ivan Balko"/>
    <s v="Ivan.Balko@vyskumnaagentura.sk"/>
    <s v="0917664605  "/>
    <s v="projektový manažér"/>
    <s v="Odbor udržateľnosti OPV a OPVaV"/>
    <s v="OP VaV"/>
    <s v="Univerzita Pavla Jozefa Šafárika v Košiciach"/>
    <m/>
    <m/>
    <m/>
    <m/>
    <m/>
    <x v="5"/>
    <x v="17"/>
  </r>
  <r>
    <x v="1"/>
    <s v="Astronomický ústav SAV"/>
    <x v="1"/>
    <x v="28"/>
    <x v="28"/>
    <x v="28"/>
    <s v="0AE020104"/>
    <m/>
    <n v="42555.77"/>
    <m/>
    <m/>
    <s v="Svoreň - Astronomický ústav SAV, Parimucha, Bobulová - SAV"/>
    <s v="Hornyáková"/>
    <s v=" "/>
    <s v="Riadne ukončený"/>
    <x v="21"/>
    <d v="2014-06-30T00:00:00"/>
    <d v="2015-06-30T00:00:00"/>
    <d v="2016-06-30T00:00:00"/>
    <d v="2017-06-30T00:00:00"/>
    <x v="15"/>
    <m/>
    <m/>
    <m/>
    <m/>
    <m/>
    <m/>
    <m/>
    <m/>
    <m/>
    <m/>
    <m/>
    <s v="OP VaV"/>
    <s v="Astronomický ústav Slovenskej akadémie vied "/>
    <m/>
    <m/>
    <m/>
    <m/>
    <s v="https://www.astro.sk/l2_sk.php?part=research&amp;cont=grantproj"/>
    <x v="2"/>
    <x v="18"/>
  </r>
  <r>
    <x v="1"/>
    <s v="Ústav materiálového výskumu SAV"/>
    <x v="1"/>
    <x v="29"/>
    <x v="29"/>
    <x v="29"/>
    <s v="0AE020103"/>
    <m/>
    <n v="248122.74000000002"/>
    <m/>
    <m/>
    <s v="prof. RNDr. Ján Dusza, DrSc, Girman, Františka Dorčáková (fdorcakova@saske.sk)"/>
    <s v="Hornyáková"/>
    <s v=" Lucia Ciripova - lciripova@saske.sk"/>
    <s v="Riadne ukončený"/>
    <x v="21"/>
    <d v="2012-11-30T00:00:00"/>
    <d v="2013-11-30T00:00:00"/>
    <d v="2014-11-30T00:00:00"/>
    <d v="2015-11-30T00:00:00"/>
    <x v="16"/>
    <m/>
    <m/>
    <m/>
    <m/>
    <m/>
    <m/>
    <m/>
    <m/>
    <m/>
    <m/>
    <m/>
    <s v="OP VaV"/>
    <s v="Ústav materiálového výskumu Slovenskej akadémie vied"/>
    <m/>
    <m/>
    <m/>
    <m/>
    <m/>
    <x v="2"/>
    <x v="19"/>
  </r>
  <r>
    <x v="1"/>
    <s v="Astronomický ústav SAV"/>
    <x v="1"/>
    <x v="30"/>
    <x v="30"/>
    <x v="30"/>
    <s v="0AE020115"/>
    <m/>
    <n v="102357.56"/>
    <m/>
    <m/>
    <s v="Svoreň, Parimucha, Bobulová - SAV"/>
    <s v="Hornyáková"/>
    <s v=" "/>
    <s v="Riadne ukončený"/>
    <x v="21"/>
    <d v="2016-11-30T00:00:00"/>
    <d v="2017-11-30T00:00:00"/>
    <d v="2018-11-30T00:00:00"/>
    <d v="2019-11-30T00:00:00"/>
    <x v="12"/>
    <m/>
    <m/>
    <m/>
    <m/>
    <m/>
    <m/>
    <m/>
    <m/>
    <m/>
    <m/>
    <m/>
    <s v="OP VaV"/>
    <s v="Astronomický ústav Slovenskej akadémie vied "/>
    <m/>
    <m/>
    <m/>
    <m/>
    <s v="https://www.astro.sk/l2_sk.php?part=research&amp;cont=grantproj"/>
    <x v="2"/>
    <x v="18"/>
  </r>
  <r>
    <x v="1"/>
    <s v="Ústav materiálového výskumu SAV"/>
    <x v="1"/>
    <x v="31"/>
    <x v="31"/>
    <x v="31"/>
    <s v="0AE020114"/>
    <m/>
    <n v="331066.87000000011"/>
    <m/>
    <m/>
    <s v="prof. RNDr. Ján Dusza, DrSc, Girman, Františka Dorčáková (fdorcakova@saske.sk)"/>
    <s v="Hornyáková"/>
    <s v=" Lucia Ciripova - lciripova@saske.sk"/>
    <s v="Riadne ukončený"/>
    <x v="21"/>
    <d v="2014-10-31T00:00:00"/>
    <d v="2015-10-31T00:00:00"/>
    <d v="2016-10-31T00:00:00"/>
    <d v="2017-10-31T00:00:00"/>
    <x v="17"/>
    <m/>
    <m/>
    <m/>
    <m/>
    <m/>
    <m/>
    <m/>
    <m/>
    <m/>
    <m/>
    <m/>
    <s v="OP VaV"/>
    <s v="Ústav materiálového výskumu Slovenskej akadémie vied"/>
    <m/>
    <m/>
    <m/>
    <m/>
    <m/>
    <x v="2"/>
    <x v="19"/>
  </r>
  <r>
    <x v="1"/>
    <s v="Neurobiologický ústav SAV"/>
    <x v="1"/>
    <x v="32"/>
    <x v="32"/>
    <x v="32"/>
    <s v="0AE020111"/>
    <m/>
    <n v="1008814.7368421052"/>
    <m/>
    <m/>
    <s v="Rosocha"/>
    <s v="Mojžiš"/>
    <s v=" "/>
    <s v="Riadne ukončený"/>
    <x v="21"/>
    <d v="2017-09-30T00:00:00"/>
    <d v="2018-09-30T00:00:00"/>
    <d v="2019-09-30T00:00:00"/>
    <d v="2020-09-30T00:00:00"/>
    <x v="18"/>
    <s v="12/2013"/>
    <m/>
    <m/>
    <m/>
    <m/>
    <m/>
    <m/>
    <m/>
    <m/>
    <m/>
    <m/>
    <s v="OP VaV"/>
    <s v="Neurobiologický ústav Slovenskej akadémie vied"/>
    <m/>
    <m/>
    <m/>
    <m/>
    <s v="http://www.neurobiology.sk/index.php/veda-a-vyskum/projekty/projekty-zo-strukturalnych-fondov-eu"/>
    <x v="2"/>
    <x v="7"/>
  </r>
  <r>
    <x v="1"/>
    <s v="Ústav materiálového výskumu SAV"/>
    <x v="1"/>
    <x v="33"/>
    <x v="33"/>
    <x v="33"/>
    <s v="0AE020205"/>
    <m/>
    <n v="64277.031578947368"/>
    <m/>
    <m/>
    <s v="Jenča"/>
    <s v="Mojžiš"/>
    <s v=" Lucia Ciripova - lciripova@saske.sk, za UPJŠ Denisa Harvanová"/>
    <s v="Riadne ukončený"/>
    <x v="21"/>
    <d v="2013-09-30T00:00:00"/>
    <d v="2014-09-30T00:00:00"/>
    <d v="2015-09-30T00:00:00"/>
    <d v="2016-09-30T00:00:00"/>
    <x v="19"/>
    <m/>
    <m/>
    <m/>
    <m/>
    <m/>
    <m/>
    <s v="RNDr. Kamila Trnovská, PhD."/>
    <s v="kamila.trnovska@vyskumnaagentura.sk"/>
    <s v="0918728365"/>
    <s v="projektová manažérka"/>
    <s v="Odbor udržateľnosti OPV a OPVaV"/>
    <s v="OP VaV"/>
    <s v="Ústav materiálového výskumu Slovenskej akadémie vied"/>
    <m/>
    <m/>
    <m/>
    <m/>
    <m/>
    <x v="3"/>
    <x v="20"/>
  </r>
  <r>
    <x v="1"/>
    <s v="Ústav materiálového výskumu SAV"/>
    <x v="1"/>
    <x v="34"/>
    <x v="34"/>
    <x v="34"/>
    <s v="0AE020201"/>
    <m/>
    <n v="239245.06000000003"/>
    <m/>
    <m/>
    <s v="Ing. Mária Fáberová - UMV SAV, Kollár"/>
    <s v="Svoreňová"/>
    <s v=" Lucia Ciripova - lciripova@saske.sk"/>
    <s v="Riadne ukončený"/>
    <x v="21"/>
    <d v="2016-09-30T00:00:00"/>
    <d v="2017-09-30T00:00:00"/>
    <d v="2018-09-30T00:00:00"/>
    <d v="2019-09-30T00:00:00"/>
    <x v="20"/>
    <m/>
    <m/>
    <m/>
    <m/>
    <m/>
    <m/>
    <m/>
    <m/>
    <m/>
    <m/>
    <m/>
    <s v="OP VaV"/>
    <s v="Ústav materiálového výskumu Slovenskej akadémie vied"/>
    <m/>
    <m/>
    <m/>
    <m/>
    <m/>
    <x v="3"/>
    <x v="19"/>
  </r>
  <r>
    <x v="1"/>
    <s v="SEMBID, s.r.o"/>
    <x v="1"/>
    <x v="35"/>
    <x v="35"/>
    <x v="35"/>
    <s v="0AE020204"/>
    <m/>
    <n v="906841.47999999986"/>
    <m/>
    <m/>
    <s v="Géci"/>
    <s v="Harčarik"/>
    <s v=" "/>
    <s v="Riadne ukončený"/>
    <x v="21"/>
    <d v="2017-03-31T00:00:00"/>
    <d v="2018-03-31T00:00:00"/>
    <d v="2019-03-31T00:00:00"/>
    <d v="2020-03-31T00:00:00"/>
    <x v="6"/>
    <m/>
    <m/>
    <m/>
    <m/>
    <m/>
    <m/>
    <m/>
    <m/>
    <m/>
    <m/>
    <m/>
    <s v="OP VaV"/>
    <s v="SEMBID, s.r.o"/>
    <m/>
    <m/>
    <m/>
    <m/>
    <s v="http://www.sembid.sk/vedecke-projekty"/>
    <x v="3"/>
    <x v="21"/>
  </r>
  <r>
    <x v="1"/>
    <s v="Ústav fyziológie hospodárskych zvierat SAV"/>
    <x v="1"/>
    <x v="36"/>
    <x v="36"/>
    <x v="36"/>
    <s v="0AE020206"/>
    <m/>
    <n v="1103580.2500000002"/>
    <m/>
    <m/>
    <s v="Kováč"/>
    <s v="Zajacová, Krivoš-Bellušová"/>
    <s v=" "/>
    <s v="Riadne ukončený"/>
    <x v="21"/>
    <d v="2017-03-31T00:00:00"/>
    <d v="2018-03-31T00:00:00"/>
    <d v="2019-03-31T00:00:00"/>
    <d v="2020-03-31T00:00:00"/>
    <x v="6"/>
    <d v="2016-02-12T00:00:00"/>
    <m/>
    <m/>
    <m/>
    <m/>
    <m/>
    <s v="Zuzana Bieliková"/>
    <s v="zuzana.bielikova@asfeu.sk"/>
    <s v="0917 517 961"/>
    <m/>
    <m/>
    <s v="OP VaV"/>
    <s v="Ústav fyziológie hospodárskych zvierat Slovenskej akadémie vied"/>
    <m/>
    <m/>
    <m/>
    <m/>
    <m/>
    <x v="6"/>
    <x v="22"/>
  </r>
  <r>
    <x v="1"/>
    <s v="UK BA"/>
    <x v="1"/>
    <x v="37"/>
    <x v="37"/>
    <x v="37"/>
    <s v="0AE020207"/>
    <m/>
    <n v="375912.25999999995"/>
    <m/>
    <m/>
    <s v="Kováč"/>
    <s v="Zajacová, Harčarik"/>
    <s v=" "/>
    <s v="Riadne ukončený"/>
    <x v="22"/>
    <d v="2017-04-30T00:00:00"/>
    <d v="2018-04-30T00:00:00"/>
    <d v="2019-04-30T00:00:00"/>
    <d v="2020-04-30T00:00:00"/>
    <x v="4"/>
    <m/>
    <m/>
    <m/>
    <m/>
    <m/>
    <m/>
    <m/>
    <m/>
    <m/>
    <m/>
    <m/>
    <s v="OP VaV"/>
    <s v="Univerzita Komenského v Bratislave"/>
    <m/>
    <m/>
    <m/>
    <m/>
    <m/>
    <x v="6"/>
    <x v="23"/>
  </r>
  <r>
    <x v="1"/>
    <s v="IMUNA PHARM, a.s., Šarišské Michaľany"/>
    <x v="1"/>
    <x v="38"/>
    <x v="38"/>
    <x v="38"/>
    <s v="0AE020209"/>
    <n v="257257.7"/>
    <n v="234253.26999999996"/>
    <m/>
    <m/>
    <s v="Peter Solár, Mária Dugasová - IMUNA, Barbora Tatarčiaková (IMUNA - 0902829731) - +421 51 4562 340 sekr."/>
    <s v="Bajusová, Gašparíková, Svoreňová"/>
    <s v=" "/>
    <s v="Riadne ukončený"/>
    <x v="21"/>
    <d v="2017-04-30T00:00:00"/>
    <d v="2018-04-30T00:00:00"/>
    <d v="2019-04-30T00:00:00"/>
    <d v="2020-04-30T00:00:00"/>
    <x v="4"/>
    <m/>
    <m/>
    <m/>
    <m/>
    <m/>
    <m/>
    <m/>
    <m/>
    <m/>
    <m/>
    <m/>
    <s v="OP VaV"/>
    <s v="IMUNA PHARM, a.s."/>
    <m/>
    <m/>
    <m/>
    <m/>
    <m/>
    <x v="3"/>
    <x v="24"/>
  </r>
  <r>
    <x v="1"/>
    <s v="VSL Software, a.s., Košice"/>
    <x v="1"/>
    <x v="39"/>
    <x v="39"/>
    <x v="39"/>
    <s v="0AE020208"/>
    <m/>
    <n v="668118.96000000043"/>
    <m/>
    <m/>
    <s v="Krivoš-Belluš, Bugata"/>
    <s v="Bajusová, Gašparíková, Svoreňová"/>
    <s v=" "/>
    <s v="Riadne ukončený"/>
    <x v="23"/>
    <d v="2016-09-30T00:00:00"/>
    <d v="2017-09-30T00:00:00"/>
    <d v="2018-09-30T00:00:00"/>
    <d v="2019-09-30T00:00:00"/>
    <x v="20"/>
    <s v="ok"/>
    <m/>
    <m/>
    <m/>
    <m/>
    <m/>
    <m/>
    <m/>
    <m/>
    <m/>
    <m/>
    <s v="OP VaV"/>
    <s v="VSL Software, a.s."/>
    <m/>
    <m/>
    <m/>
    <m/>
    <s v="http://www.vsl.sk/euprojekty_projekt3.php"/>
    <x v="3"/>
    <x v="25"/>
  </r>
  <r>
    <x v="1"/>
    <s v="Medirex, a.s."/>
    <x v="1"/>
    <x v="40"/>
    <x v="40"/>
    <x v="40"/>
    <s v="0AE020211"/>
    <m/>
    <n v="814233.38"/>
    <m/>
    <m/>
    <s v="Krivoš-Bellušová"/>
    <s v="Krivoš-Bellušová"/>
    <s v=" "/>
    <s v="Riadne ukončený"/>
    <x v="21"/>
    <d v="2017-03-31T00:00:00"/>
    <d v="2018-03-31T00:00:00"/>
    <d v="2019-03-31T00:00:00"/>
    <d v="2020-03-31T00:00:00"/>
    <x v="6"/>
    <d v="2016-01-28T00:00:00"/>
    <s v="514 - uhradená 4714,91 € dňa 6.4.2016"/>
    <m/>
    <m/>
    <m/>
    <m/>
    <m/>
    <m/>
    <m/>
    <m/>
    <m/>
    <s v="OP VaV"/>
    <s v="Medirex, a.s."/>
    <m/>
    <m/>
    <m/>
    <m/>
    <m/>
    <x v="3"/>
    <x v="26"/>
  </r>
  <r>
    <x v="1"/>
    <s v="SEMBID, s.r.o"/>
    <x v="1"/>
    <x v="41"/>
    <x v="41"/>
    <x v="41"/>
    <s v="0AE020210"/>
    <m/>
    <n v="897024.3684210527"/>
    <m/>
    <m/>
    <s v="Tkáčiková"/>
    <s v="Harčarik"/>
    <s v=" "/>
    <s v="Riadne ukončený"/>
    <x v="21"/>
    <d v="2016-08-31T00:00:00"/>
    <d v="2017-08-31T00:00:00"/>
    <d v="2018-08-31T00:00:00"/>
    <d v="2019-08-31T00:00:00"/>
    <x v="21"/>
    <m/>
    <m/>
    <m/>
    <m/>
    <m/>
    <m/>
    <m/>
    <m/>
    <m/>
    <m/>
    <m/>
    <s v="OP VaV"/>
    <s v="SEMBID, s.r.o"/>
    <m/>
    <m/>
    <m/>
    <m/>
    <s v="http://www.sembid.sk/vedecke-projekty"/>
    <x v="3"/>
    <x v="21"/>
  </r>
  <r>
    <x v="1"/>
    <s v="Technická univerzita v Košiciach"/>
    <x v="1"/>
    <x v="42"/>
    <x v="42"/>
    <x v="42"/>
    <s v="0AE020212"/>
    <m/>
    <n v="3927891.56"/>
    <m/>
    <m/>
    <s v="Gajdoš"/>
    <s v="Grega"/>
    <s v=" "/>
    <s v="Riadne ukončený"/>
    <x v="21"/>
    <d v="2017-04-30T00:00:00"/>
    <d v="2018-04-30T00:00:00"/>
    <d v="2019-04-30T00:00:00"/>
    <d v="2020-04-30T00:00:00"/>
    <x v="4"/>
    <m/>
    <m/>
    <m/>
    <m/>
    <m/>
    <m/>
    <m/>
    <m/>
    <m/>
    <m/>
    <m/>
    <s v="OP VaV"/>
    <s v="Technická univerzita v Košiciach"/>
    <m/>
    <m/>
    <m/>
    <m/>
    <m/>
    <x v="4"/>
    <x v="27"/>
  </r>
  <r>
    <x v="1"/>
    <s v="SAV Bratislava"/>
    <x v="1"/>
    <x v="43"/>
    <x v="43"/>
    <x v="43"/>
    <s v="0AE020214"/>
    <m/>
    <n v="2307201.4000000004"/>
    <m/>
    <m/>
    <s v="Čižmár Erik"/>
    <s v="Medová"/>
    <s v=" "/>
    <s v="Riadne ukončený"/>
    <x v="21"/>
    <d v="2017-04-30T00:00:00"/>
    <d v="2018-04-30T00:00:00"/>
    <d v="2019-04-30T00:00:00"/>
    <d v="2020-04-30T00:00:00"/>
    <x v="4"/>
    <m/>
    <m/>
    <m/>
    <m/>
    <m/>
    <m/>
    <m/>
    <m/>
    <m/>
    <m/>
    <m/>
    <s v="OP VaV"/>
    <s v="Slovenská akadémia vied"/>
    <m/>
    <m/>
    <m/>
    <m/>
    <m/>
    <x v="7"/>
    <x v="28"/>
  </r>
  <r>
    <x v="1"/>
    <s v="SHIMADZU SLOVAKIA, organizačná zložka"/>
    <x v="1"/>
    <x v="44"/>
    <x v="44"/>
    <x v="44"/>
    <s v="0AE020301"/>
    <m/>
    <n v="2788062.9433333329"/>
    <m/>
    <m/>
    <s v="Miškovský, Štroffeková"/>
    <s v="Medová"/>
    <s v=" "/>
    <s v="Riadne ukončený"/>
    <x v="17"/>
    <d v="2017-04-30T00:00:00"/>
    <d v="2018-04-30T00:00:00"/>
    <d v="2019-04-30T00:00:00"/>
    <d v="2020-04-30T00:00:00"/>
    <x v="4"/>
    <m/>
    <m/>
    <m/>
    <m/>
    <m/>
    <m/>
    <m/>
    <m/>
    <m/>
    <m/>
    <m/>
    <s v="OP VaV"/>
    <s v="SHIMADZU SLOVAKIA, organizačná zložka"/>
    <m/>
    <m/>
    <m/>
    <m/>
    <m/>
    <x v="3"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Údaje" updatedVersion="5" showMemberPropertyTips="0" useAutoFormatting="1" itemPrintTitles="1" createdVersion="1" indent="0" compact="0" compactData="0" gridDropZones="1">
  <location ref="A4:I40" firstHeaderRow="1" firstDataRow="2" firstDataCol="7"/>
  <pivotFields count="42">
    <pivotField axis="axisRow" compact="0" outline="0" subtotalTop="0" showAll="0" includeNewItemsInFilter="1" defaultSubtotal="0">
      <items count="2">
        <item x="0"/>
        <item x="1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2">
        <item h="1" x="0"/>
        <item x="1"/>
      </items>
    </pivotField>
    <pivotField axis="axisRow" compact="0" outline="0" subtotalTop="0" showAll="0" includeNewItemsInFilter="1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7"/>
        <item x="13"/>
        <item x="15"/>
        <item x="14"/>
        <item x="28"/>
        <item x="30"/>
        <item x="16"/>
        <item x="12"/>
        <item x="29"/>
        <item x="18"/>
        <item x="31"/>
        <item x="32"/>
        <item x="19"/>
        <item x="20"/>
        <item x="33"/>
        <item x="21"/>
        <item x="34"/>
        <item x="22"/>
        <item x="35"/>
        <item x="36"/>
        <item x="37"/>
        <item x="38"/>
        <item x="39"/>
        <item x="40"/>
        <item x="41"/>
        <item x="44"/>
        <item x="23"/>
        <item x="42"/>
        <item x="43"/>
        <item x="24"/>
        <item x="25"/>
        <item x="26"/>
        <item x="27"/>
      </items>
    </pivotField>
    <pivotField axis="axisRow" compact="0" outline="0" subtotalTop="0" showAll="0" includeNewItemsInFilter="1" defaultSubtotal="0">
      <items count="45">
        <item x="15"/>
        <item x="25"/>
        <item x="12"/>
        <item x="16"/>
        <item x="14"/>
        <item x="19"/>
        <item x="20"/>
        <item x="32"/>
        <item x="18"/>
        <item x="41"/>
        <item x="39"/>
        <item x="28"/>
        <item x="30"/>
        <item x="9"/>
        <item x="11"/>
        <item x="17"/>
        <item x="44"/>
        <item x="26"/>
        <item x="36"/>
        <item x="37"/>
        <item x="5"/>
        <item x="23"/>
        <item x="34"/>
        <item x="2"/>
        <item x="1"/>
        <item x="24"/>
        <item x="0"/>
        <item x="29"/>
        <item x="31"/>
        <item x="33"/>
        <item x="21"/>
        <item x="4"/>
        <item x="27"/>
        <item x="8"/>
        <item x="7"/>
        <item x="13"/>
        <item x="6"/>
        <item x="38"/>
        <item x="42"/>
        <item x="10"/>
        <item x="3"/>
        <item x="35"/>
        <item x="40"/>
        <item x="43"/>
        <item x="22"/>
      </items>
    </pivotField>
    <pivotField axis="axisRow" compact="0" outline="0" subtotalTop="0" showAll="0" includeNewItemsInFilter="1" defaultSubtotal="0">
      <items count="45">
        <item x="35"/>
        <item x="12"/>
        <item x="19"/>
        <item x="20"/>
        <item x="18"/>
        <item x="14"/>
        <item x="16"/>
        <item x="39"/>
        <item x="28"/>
        <item x="30"/>
        <item x="37"/>
        <item x="8"/>
        <item x="0"/>
        <item x="3"/>
        <item x="11"/>
        <item x="17"/>
        <item x="44"/>
        <item x="26"/>
        <item x="4"/>
        <item x="5"/>
        <item x="23"/>
        <item x="34"/>
        <item x="1"/>
        <item x="24"/>
        <item x="41"/>
        <item x="2"/>
        <item h="1" x="10"/>
        <item x="22"/>
        <item x="29"/>
        <item x="31"/>
        <item x="32"/>
        <item x="25"/>
        <item x="27"/>
        <item x="33"/>
        <item x="21"/>
        <item x="36"/>
        <item x="43"/>
        <item x="9"/>
        <item x="7"/>
        <item x="13"/>
        <item x="15"/>
        <item x="6"/>
        <item x="42"/>
        <item x="38"/>
        <item x="40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>
      <items count="24">
        <item x="21"/>
        <item x="18"/>
        <item x="10"/>
        <item x="8"/>
        <item x="11"/>
        <item x="19"/>
        <item x="9"/>
        <item x="1"/>
        <item x="0"/>
        <item x="20"/>
        <item x="12"/>
        <item x="3"/>
        <item x="13"/>
        <item x="2"/>
        <item x="15"/>
        <item x="16"/>
        <item x="23"/>
        <item x="14"/>
        <item x="7"/>
        <item x="6"/>
        <item x="4"/>
        <item x="22"/>
        <item x="5"/>
        <item x="17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23">
        <item x="13"/>
        <item x="16"/>
        <item x="7"/>
        <item x="19"/>
        <item x="8"/>
        <item x="15"/>
        <item x="17"/>
        <item x="1"/>
        <item x="0"/>
        <item x="3"/>
        <item x="10"/>
        <item x="9"/>
        <item x="21"/>
        <item x="20"/>
        <item x="2"/>
        <item x="12"/>
        <item x="5"/>
        <item x="6"/>
        <item x="4"/>
        <item x="18"/>
        <item x="14"/>
        <item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axis="axisRow" compact="0" outline="0" subtotalTop="0" showAll="0" includeNewItemsInFilter="1" defaultSubtotal="0">
      <items count="9">
        <item x="4"/>
        <item x="7"/>
        <item x="6"/>
        <item x="2"/>
        <item x="3"/>
        <item m="1" x="8"/>
        <item x="1"/>
        <item x="0"/>
        <item x="5"/>
      </items>
    </pivotField>
    <pivotField axis="axisRow" compact="0" outline="0" subtotalTop="0" showAll="0" includeNewItemsInFilter="1" defaultSubtotal="0">
      <items count="30">
        <item x="6"/>
        <item x="3"/>
        <item x="2"/>
        <item x="7"/>
        <item x="12"/>
        <item x="26"/>
        <item x="13"/>
        <item x="11"/>
        <item x="21"/>
        <item x="22"/>
        <item x="23"/>
        <item x="20"/>
        <item x="8"/>
        <item x="1"/>
        <item x="18"/>
        <item x="0"/>
        <item x="4"/>
        <item x="5"/>
        <item x="24"/>
        <item x="28"/>
        <item x="29"/>
        <item x="27"/>
        <item x="9"/>
        <item x="10"/>
        <item x="19"/>
        <item x="25"/>
        <item x="15"/>
        <item x="16"/>
        <item x="17"/>
        <item x="14"/>
      </items>
    </pivotField>
    <pivotField compact="0" outline="0" subtotalTop="0" dragToRow="0" dragToCol="0" dragToPage="0" showAll="0" includeNewItemsInFilter="1" defaultSubtotal="0"/>
  </pivotFields>
  <rowFields count="7">
    <field x="2"/>
    <field x="39"/>
    <field x="0"/>
    <field x="3"/>
    <field x="5"/>
    <field x="4"/>
    <field x="40"/>
  </rowFields>
  <rowItems count="35">
    <i>
      <x v="1"/>
      <x/>
      <x/>
      <x v="38"/>
      <x v="20"/>
      <x v="21"/>
      <x v="6"/>
    </i>
    <i r="2">
      <x v="1"/>
      <x v="39"/>
      <x v="42"/>
      <x v="38"/>
      <x v="21"/>
    </i>
    <i r="1">
      <x v="1"/>
      <x v="1"/>
      <x v="40"/>
      <x v="36"/>
      <x v="43"/>
      <x v="19"/>
    </i>
    <i r="1">
      <x v="2"/>
      <x v="1"/>
      <x v="31"/>
      <x v="35"/>
      <x v="18"/>
      <x v="9"/>
    </i>
    <i r="3">
      <x v="32"/>
      <x v="10"/>
      <x v="19"/>
      <x v="10"/>
    </i>
    <i r="1">
      <x v="3"/>
      <x/>
      <x v="11"/>
      <x v="14"/>
      <x v="14"/>
      <x v="22"/>
    </i>
    <i r="3">
      <x v="12"/>
      <x v="15"/>
      <x v="15"/>
      <x v="22"/>
    </i>
    <i r="3">
      <x v="13"/>
      <x v="39"/>
      <x v="35"/>
      <x v="7"/>
    </i>
    <i r="3">
      <x v="14"/>
      <x v="40"/>
      <x/>
      <x v="7"/>
    </i>
    <i r="3">
      <x v="15"/>
      <x v="5"/>
      <x v="4"/>
      <x v="3"/>
    </i>
    <i r="3">
      <x v="18"/>
      <x v="6"/>
      <x v="3"/>
      <x v="7"/>
    </i>
    <i r="3">
      <x v="19"/>
      <x v="1"/>
      <x v="2"/>
      <x v="23"/>
    </i>
    <i r="3">
      <x v="21"/>
      <x v="4"/>
      <x v="8"/>
      <x v="3"/>
    </i>
    <i r="3">
      <x v="24"/>
      <x v="2"/>
      <x v="5"/>
      <x v="3"/>
    </i>
    <i r="3">
      <x v="25"/>
      <x v="3"/>
      <x v="6"/>
      <x v="3"/>
    </i>
    <i r="2">
      <x v="1"/>
      <x v="16"/>
      <x v="8"/>
      <x v="11"/>
      <x v="14"/>
    </i>
    <i r="3">
      <x v="17"/>
      <x v="9"/>
      <x v="12"/>
      <x v="14"/>
    </i>
    <i r="3">
      <x v="20"/>
      <x v="28"/>
      <x v="27"/>
      <x v="24"/>
    </i>
    <i r="3">
      <x v="22"/>
      <x v="29"/>
      <x v="28"/>
      <x v="24"/>
    </i>
    <i r="3">
      <x v="23"/>
      <x v="30"/>
      <x v="7"/>
      <x v="3"/>
    </i>
    <i r="1">
      <x v="4"/>
      <x/>
      <x v="27"/>
      <x v="34"/>
      <x v="30"/>
      <x v="4"/>
    </i>
    <i r="3">
      <x v="29"/>
      <x v="27"/>
      <x v="44"/>
      <x v="13"/>
    </i>
    <i r="2">
      <x v="1"/>
      <x v="26"/>
      <x v="33"/>
      <x v="29"/>
      <x v="11"/>
    </i>
    <i r="3">
      <x v="28"/>
      <x v="21"/>
      <x v="22"/>
      <x v="24"/>
    </i>
    <i r="3">
      <x v="30"/>
      <x/>
      <x v="41"/>
      <x v="8"/>
    </i>
    <i r="3">
      <x v="33"/>
      <x v="43"/>
      <x v="37"/>
      <x v="18"/>
    </i>
    <i r="3">
      <x v="34"/>
      <x v="7"/>
      <x v="10"/>
      <x v="25"/>
    </i>
    <i r="3">
      <x v="35"/>
      <x v="44"/>
      <x v="42"/>
      <x v="5"/>
    </i>
    <i r="3">
      <x v="36"/>
      <x v="24"/>
      <x v="9"/>
      <x v="8"/>
    </i>
    <i r="3">
      <x v="37"/>
      <x v="16"/>
      <x v="16"/>
      <x v="20"/>
    </i>
    <i r="1">
      <x v="8"/>
      <x/>
      <x v="41"/>
      <x v="23"/>
      <x v="25"/>
      <x v="29"/>
    </i>
    <i r="3">
      <x v="42"/>
      <x v="31"/>
      <x v="1"/>
      <x v="26"/>
    </i>
    <i r="3">
      <x v="43"/>
      <x v="17"/>
      <x v="17"/>
      <x v="27"/>
    </i>
    <i r="3">
      <x v="44"/>
      <x v="32"/>
      <x v="32"/>
      <x v="28"/>
    </i>
    <i t="grand">
      <x/>
    </i>
  </rowItems>
  <colFields count="1">
    <field x="-2"/>
  </colFields>
  <colItems count="2">
    <i>
      <x/>
    </i>
    <i i="1">
      <x v="1"/>
    </i>
  </colItems>
  <dataFields count="2">
    <dataField name="Súčet z Čerpaná suma" fld="8" baseField="40" baseItem="13" numFmtId="4"/>
    <dataField name="Súčet z UPJŠ čerpaná suma" fld="9" baseField="40" baseItem="22"/>
  </dataFields>
  <formats count="170">
    <format dxfId="169">
      <pivotArea dataOnly="0" labelOnly="1" outline="0" fieldPosition="0">
        <references count="1">
          <reference field="3" count="0"/>
        </references>
      </pivotArea>
    </format>
    <format dxfId="168">
      <pivotArea dataOnly="0" outline="0" fieldPosition="0">
        <references count="1">
          <reference field="0" count="0" defaultSubtotal="1"/>
        </references>
      </pivotArea>
    </format>
    <format dxfId="167">
      <pivotArea dataOnly="0" outline="0" fieldPosition="0">
        <references count="1">
          <reference field="2" count="0" defaultSubtotal="1"/>
        </references>
      </pivotArea>
    </format>
    <format dxfId="166">
      <pivotArea dataOnly="0" grandRow="1" outline="0" fieldPosition="0"/>
    </format>
    <format dxfId="165">
      <pivotArea field="2" type="button" dataOnly="0" labelOnly="1" outline="0" axis="axisRow" fieldPosition="0"/>
    </format>
    <format dxfId="164">
      <pivotArea field="39" type="button" dataOnly="0" labelOnly="1" outline="0" axis="axisRow" fieldPosition="1"/>
    </format>
    <format dxfId="163">
      <pivotArea field="0" type="button" dataOnly="0" labelOnly="1" outline="0" axis="axisRow" fieldPosition="2"/>
    </format>
    <format dxfId="162">
      <pivotArea field="3" type="button" dataOnly="0" labelOnly="1" outline="0" axis="axisRow" fieldPosition="3"/>
    </format>
    <format dxfId="161">
      <pivotArea field="5" type="button" dataOnly="0" labelOnly="1" outline="0" axis="axisRow" fieldPosition="4"/>
    </format>
    <format dxfId="160">
      <pivotArea field="40" type="button" dataOnly="0" labelOnly="1" outline="0" axis="axisRow" fieldPosition="6"/>
    </format>
    <format dxfId="159">
      <pivotArea field="20" type="button" dataOnly="0" labelOnly="1" outline="0"/>
    </format>
    <format dxfId="158">
      <pivotArea field="2" type="button" dataOnly="0" labelOnly="1" outline="0" axis="axisRow" fieldPosition="0"/>
    </format>
    <format dxfId="157">
      <pivotArea field="39" type="button" dataOnly="0" labelOnly="1" outline="0" axis="axisRow" fieldPosition="1"/>
    </format>
    <format dxfId="156">
      <pivotArea field="0" type="button" dataOnly="0" labelOnly="1" outline="0" axis="axisRow" fieldPosition="2"/>
    </format>
    <format dxfId="155">
      <pivotArea field="3" type="button" dataOnly="0" labelOnly="1" outline="0" axis="axisRow" fieldPosition="3"/>
    </format>
    <format dxfId="154">
      <pivotArea field="5" type="button" dataOnly="0" labelOnly="1" outline="0" axis="axisRow" fieldPosition="4"/>
    </format>
    <format dxfId="153">
      <pivotArea field="40" type="button" dataOnly="0" labelOnly="1" outline="0" axis="axisRow" fieldPosition="6"/>
    </format>
    <format dxfId="152">
      <pivotArea field="20" type="button" dataOnly="0" labelOnly="1" outline="0"/>
    </format>
    <format dxfId="151">
      <pivotArea dataOnly="0" outline="0" fieldPosition="0">
        <references count="1">
          <reference field="2" count="0" defaultSubtotal="1"/>
        </references>
      </pivotArea>
    </format>
    <format dxfId="150">
      <pivotArea dataOnly="0" grandRow="1" outline="0" fieldPosition="0"/>
    </format>
    <format dxfId="149">
      <pivotArea dataOnly="0" grandRow="1" outline="0" fieldPosition="0"/>
    </format>
    <format dxfId="148">
      <pivotArea outline="0" fieldPosition="0"/>
    </format>
    <format dxfId="147">
      <pivotArea field="2" type="button" dataOnly="0" labelOnly="1" outline="0" axis="axisRow" fieldPosition="0"/>
    </format>
    <format dxfId="146">
      <pivotArea field="0" type="button" dataOnly="0" labelOnly="1" outline="0" axis="axisRow" fieldPosition="2"/>
    </format>
    <format dxfId="145">
      <pivotArea field="39" type="button" dataOnly="0" labelOnly="1" outline="0" axis="axisRow" fieldPosition="1"/>
    </format>
    <format dxfId="144">
      <pivotArea field="3" type="button" dataOnly="0" labelOnly="1" outline="0" axis="axisRow" fieldPosition="3"/>
    </format>
    <format dxfId="143">
      <pivotArea field="5" type="button" dataOnly="0" labelOnly="1" outline="0" axis="axisRow" fieldPosition="4"/>
    </format>
    <format dxfId="142">
      <pivotArea field="4" type="button" dataOnly="0" labelOnly="1" outline="0" axis="axisRow" fieldPosition="5"/>
    </format>
    <format dxfId="141">
      <pivotArea field="40" type="button" dataOnly="0" labelOnly="1" outline="0" axis="axisRow" fieldPosition="6"/>
    </format>
    <format dxfId="140">
      <pivotArea dataOnly="0" labelOnly="1" outline="0" fieldPosition="0">
        <references count="1">
          <reference field="2" count="0"/>
        </references>
      </pivotArea>
    </format>
    <format dxfId="139">
      <pivotArea dataOnly="0" labelOnly="1" outline="0" fieldPosition="0">
        <references count="1">
          <reference field="2" count="0" defaultSubtotal="1"/>
        </references>
      </pivotArea>
    </format>
    <format dxfId="138">
      <pivotArea dataOnly="0" labelOnly="1" outline="0" fieldPosition="0">
        <references count="2">
          <reference field="0" count="0"/>
          <reference field="2" count="0" selected="0"/>
        </references>
      </pivotArea>
    </format>
    <format dxfId="137">
      <pivotArea dataOnly="0" labelOnly="1" outline="0" fieldPosition="0">
        <references count="3">
          <reference field="0" count="1" selected="0">
            <x v="0"/>
          </reference>
          <reference field="2" count="0" selected="0"/>
          <reference field="39" count="4">
            <x v="0"/>
            <x v="3"/>
            <x v="4"/>
            <x v="8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1"/>
          </reference>
          <reference field="2" count="0" selected="0"/>
          <reference field="39" count="5">
            <x v="0"/>
            <x v="1"/>
            <x v="2"/>
            <x v="3"/>
            <x v="4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0"/>
          </reference>
          <reference field="2" count="0" selected="0"/>
          <reference field="3" count="4">
            <x v="41"/>
            <x v="42"/>
            <x v="43"/>
            <x v="44"/>
          </reference>
          <reference field="39" count="1" selected="0">
            <x v="8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0"/>
          </reference>
          <reference field="2" count="0" selected="0"/>
          <reference field="3" count="1">
            <x v="38"/>
          </reference>
          <reference field="39" count="1" selected="0">
            <x v="0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0"/>
          </reference>
          <reference field="2" count="0" selected="0"/>
          <reference field="3" count="2">
            <x v="27"/>
            <x v="29"/>
          </reference>
          <reference field="39" count="1" selected="0">
            <x v="4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0"/>
          </reference>
          <reference field="2" count="0" selected="0"/>
          <reference field="3" count="10">
            <x v="11"/>
            <x v="12"/>
            <x v="13"/>
            <x v="14"/>
            <x v="15"/>
            <x v="18"/>
            <x v="19"/>
            <x v="21"/>
            <x v="24"/>
            <x v="25"/>
          </reference>
          <reference field="39" count="1" selected="0">
            <x v="3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1"/>
          </reference>
          <reference field="2" count="0" selected="0"/>
          <reference field="3" count="1">
            <x v="39"/>
          </reference>
          <reference field="39" count="1" selected="0">
            <x v="0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1"/>
          </reference>
          <reference field="2" count="0" selected="0"/>
          <reference field="3" count="1">
            <x v="40"/>
          </reference>
          <reference field="39" count="1" selected="0">
            <x v="1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1"/>
          </reference>
          <reference field="2" count="0" selected="0"/>
          <reference field="3" count="8">
            <x v="26"/>
            <x v="28"/>
            <x v="30"/>
            <x v="33"/>
            <x v="34"/>
            <x v="35"/>
            <x v="36"/>
            <x v="37"/>
          </reference>
          <reference field="39" count="1" selected="0">
            <x v="4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1"/>
          </reference>
          <reference field="2" count="0" selected="0"/>
          <reference field="3" count="5">
            <x v="16"/>
            <x v="17"/>
            <x v="20"/>
            <x v="22"/>
            <x v="23"/>
          </reference>
          <reference field="39" count="1" selected="0">
            <x v="3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1"/>
          </reference>
          <reference field="2" count="0" selected="0"/>
          <reference field="3" count="2">
            <x v="31"/>
            <x v="32"/>
          </reference>
          <reference field="39" count="1" selected="0">
            <x v="2"/>
          </reference>
        </references>
      </pivotArea>
    </format>
    <format dxfId="126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41"/>
          </reference>
          <reference field="5" count="1">
            <x v="23"/>
          </reference>
          <reference field="39" count="1" selected="0">
            <x v="8"/>
          </reference>
        </references>
      </pivotArea>
    </format>
    <format dxfId="125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42"/>
          </reference>
          <reference field="5" count="1">
            <x v="31"/>
          </reference>
          <reference field="39" count="1" selected="0">
            <x v="8"/>
          </reference>
        </references>
      </pivotArea>
    </format>
    <format dxfId="124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43"/>
          </reference>
          <reference field="5" count="1">
            <x v="17"/>
          </reference>
          <reference field="39" count="1" selected="0">
            <x v="8"/>
          </reference>
        </references>
      </pivotArea>
    </format>
    <format dxfId="123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44"/>
          </reference>
          <reference field="5" count="1">
            <x v="32"/>
          </reference>
          <reference field="39" count="1" selected="0">
            <x v="8"/>
          </reference>
        </references>
      </pivotArea>
    </format>
    <format dxfId="122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38"/>
          </reference>
          <reference field="5" count="1">
            <x v="20"/>
          </reference>
          <reference field="39" count="1" selected="0">
            <x v="0"/>
          </reference>
        </references>
      </pivotArea>
    </format>
    <format dxfId="121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27"/>
          </reference>
          <reference field="5" count="1">
            <x v="34"/>
          </reference>
          <reference field="39" count="1" selected="0">
            <x v="4"/>
          </reference>
        </references>
      </pivotArea>
    </format>
    <format dxfId="120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29"/>
          </reference>
          <reference field="5" count="1">
            <x v="27"/>
          </reference>
          <reference field="39" count="1" selected="0">
            <x v="4"/>
          </reference>
        </references>
      </pivotArea>
    </format>
    <format dxfId="119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11"/>
          </reference>
          <reference field="5" count="1">
            <x v="14"/>
          </reference>
          <reference field="39" count="1" selected="0">
            <x v="3"/>
          </reference>
        </references>
      </pivotArea>
    </format>
    <format dxfId="118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19"/>
          </reference>
          <reference field="5" count="1">
            <x v="1"/>
          </reference>
          <reference field="39" count="1" selected="0">
            <x v="3"/>
          </reference>
        </references>
      </pivotArea>
    </format>
    <format dxfId="117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13"/>
          </reference>
          <reference field="5" count="1">
            <x v="39"/>
          </reference>
          <reference field="39" count="1" selected="0">
            <x v="3"/>
          </reference>
        </references>
      </pivotArea>
    </format>
    <format dxfId="116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15"/>
          </reference>
          <reference field="5" count="1">
            <x v="5"/>
          </reference>
          <reference field="39" count="1" selected="0">
            <x v="3"/>
          </reference>
        </references>
      </pivotArea>
    </format>
    <format dxfId="115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14"/>
          </reference>
          <reference field="5" count="1">
            <x v="40"/>
          </reference>
          <reference field="39" count="1" selected="0">
            <x v="3"/>
          </reference>
        </references>
      </pivotArea>
    </format>
    <format dxfId="114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18"/>
          </reference>
          <reference field="5" count="1">
            <x v="6"/>
          </reference>
          <reference field="39" count="1" selected="0">
            <x v="3"/>
          </reference>
        </references>
      </pivotArea>
    </format>
    <format dxfId="113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12"/>
          </reference>
          <reference field="5" count="1">
            <x v="15"/>
          </reference>
          <reference field="39" count="1" selected="0">
            <x v="3"/>
          </reference>
        </references>
      </pivotArea>
    </format>
    <format dxfId="112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21"/>
          </reference>
          <reference field="5" count="1">
            <x v="4"/>
          </reference>
          <reference field="39" count="1" selected="0">
            <x v="3"/>
          </reference>
        </references>
      </pivotArea>
    </format>
    <format dxfId="111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24"/>
          </reference>
          <reference field="5" count="1">
            <x v="2"/>
          </reference>
          <reference field="39" count="1" selected="0">
            <x v="3"/>
          </reference>
        </references>
      </pivotArea>
    </format>
    <format dxfId="110">
      <pivotArea dataOnly="0" labelOnly="1" outline="0" fieldPosition="0">
        <references count="5">
          <reference field="0" count="1" selected="0">
            <x v="0"/>
          </reference>
          <reference field="2" count="0" selected="0"/>
          <reference field="3" count="1" selected="0">
            <x v="25"/>
          </reference>
          <reference field="5" count="1">
            <x v="3"/>
          </reference>
          <reference field="39" count="1" selected="0">
            <x v="3"/>
          </reference>
        </references>
      </pivotArea>
    </format>
    <format dxfId="109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39"/>
          </reference>
          <reference field="5" count="1">
            <x v="42"/>
          </reference>
          <reference field="39" count="1" selected="0">
            <x v="0"/>
          </reference>
        </references>
      </pivotArea>
    </format>
    <format dxfId="108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40"/>
          </reference>
          <reference field="5" count="1">
            <x v="36"/>
          </reference>
          <reference field="39" count="1" selected="0">
            <x v="1"/>
          </reference>
        </references>
      </pivotArea>
    </format>
    <format dxfId="107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26"/>
          </reference>
          <reference field="5" count="1">
            <x v="33"/>
          </reference>
          <reference field="39" count="1" selected="0">
            <x v="4"/>
          </reference>
        </references>
      </pivotArea>
    </format>
    <format dxfId="106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28"/>
          </reference>
          <reference field="5" count="1">
            <x v="21"/>
          </reference>
          <reference field="39" count="1" selected="0">
            <x v="4"/>
          </reference>
        </references>
      </pivotArea>
    </format>
    <format dxfId="105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30"/>
          </reference>
          <reference field="5" count="1">
            <x v="0"/>
          </reference>
          <reference field="39" count="1" selected="0">
            <x v="4"/>
          </reference>
        </references>
      </pivotArea>
    </format>
    <format dxfId="104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33"/>
          </reference>
          <reference field="5" count="1">
            <x v="43"/>
          </reference>
          <reference field="39" count="1" selected="0">
            <x v="4"/>
          </reference>
        </references>
      </pivotArea>
    </format>
    <format dxfId="103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34"/>
          </reference>
          <reference field="5" count="1">
            <x v="7"/>
          </reference>
          <reference field="39" count="1" selected="0">
            <x v="4"/>
          </reference>
        </references>
      </pivotArea>
    </format>
    <format dxfId="102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35"/>
          </reference>
          <reference field="5" count="1">
            <x v="44"/>
          </reference>
          <reference field="39" count="1" selected="0">
            <x v="4"/>
          </reference>
        </references>
      </pivotArea>
    </format>
    <format dxfId="101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36"/>
          </reference>
          <reference field="5" count="1">
            <x v="24"/>
          </reference>
          <reference field="39" count="1" selected="0">
            <x v="4"/>
          </reference>
        </references>
      </pivotArea>
    </format>
    <format dxfId="100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37"/>
          </reference>
          <reference field="5" count="1">
            <x v="16"/>
          </reference>
          <reference field="39" count="1" selected="0">
            <x v="4"/>
          </reference>
        </references>
      </pivotArea>
    </format>
    <format dxfId="99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16"/>
          </reference>
          <reference field="5" count="1">
            <x v="8"/>
          </reference>
          <reference field="39" count="1" selected="0">
            <x v="3"/>
          </reference>
        </references>
      </pivotArea>
    </format>
    <format dxfId="98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20"/>
          </reference>
          <reference field="5" count="1">
            <x v="28"/>
          </reference>
          <reference field="39" count="1" selected="0">
            <x v="3"/>
          </reference>
        </references>
      </pivotArea>
    </format>
    <format dxfId="97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17"/>
          </reference>
          <reference field="5" count="1">
            <x v="9"/>
          </reference>
          <reference field="39" count="1" selected="0">
            <x v="3"/>
          </reference>
        </references>
      </pivotArea>
    </format>
    <format dxfId="96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22"/>
          </reference>
          <reference field="5" count="1">
            <x v="29"/>
          </reference>
          <reference field="39" count="1" selected="0">
            <x v="3"/>
          </reference>
        </references>
      </pivotArea>
    </format>
    <format dxfId="95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23"/>
          </reference>
          <reference field="5" count="1">
            <x v="30"/>
          </reference>
          <reference field="39" count="1" selected="0">
            <x v="3"/>
          </reference>
        </references>
      </pivotArea>
    </format>
    <format dxfId="94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31"/>
          </reference>
          <reference field="5" count="1">
            <x v="35"/>
          </reference>
          <reference field="39" count="1" selected="0">
            <x v="2"/>
          </reference>
        </references>
      </pivotArea>
    </format>
    <format dxfId="93">
      <pivotArea dataOnly="0" labelOnly="1" outline="0" fieldPosition="0">
        <references count="5">
          <reference field="0" count="1" selected="0">
            <x v="1"/>
          </reference>
          <reference field="2" count="0" selected="0"/>
          <reference field="3" count="1" selected="0">
            <x v="32"/>
          </reference>
          <reference field="5" count="1">
            <x v="10"/>
          </reference>
          <reference field="39" count="1" selected="0">
            <x v="2"/>
          </reference>
        </references>
      </pivotArea>
    </format>
    <format dxfId="92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41"/>
          </reference>
          <reference field="4" count="1">
            <x v="25"/>
          </reference>
          <reference field="5" count="1" selected="0">
            <x v="23"/>
          </reference>
          <reference field="39" count="1" selected="0">
            <x v="8"/>
          </reference>
        </references>
      </pivotArea>
    </format>
    <format dxfId="91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42"/>
          </reference>
          <reference field="4" count="1">
            <x v="1"/>
          </reference>
          <reference field="5" count="1" selected="0">
            <x v="31"/>
          </reference>
          <reference field="39" count="1" selected="0">
            <x v="8"/>
          </reference>
        </references>
      </pivotArea>
    </format>
    <format dxfId="90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43"/>
          </reference>
          <reference field="4" count="1">
            <x v="17"/>
          </reference>
          <reference field="5" count="1" selected="0">
            <x v="17"/>
          </reference>
          <reference field="39" count="1" selected="0">
            <x v="8"/>
          </reference>
        </references>
      </pivotArea>
    </format>
    <format dxfId="89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44"/>
          </reference>
          <reference field="4" count="1">
            <x v="32"/>
          </reference>
          <reference field="5" count="1" selected="0">
            <x v="32"/>
          </reference>
          <reference field="39" count="1" selected="0">
            <x v="8"/>
          </reference>
        </references>
      </pivotArea>
    </format>
    <format dxfId="88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38"/>
          </reference>
          <reference field="4" count="1">
            <x v="21"/>
          </reference>
          <reference field="5" count="1" selected="0">
            <x v="20"/>
          </reference>
          <reference field="39" count="1" selected="0">
            <x v="0"/>
          </reference>
        </references>
      </pivotArea>
    </format>
    <format dxfId="87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27"/>
          </reference>
          <reference field="4" count="1">
            <x v="30"/>
          </reference>
          <reference field="5" count="1" selected="0">
            <x v="34"/>
          </reference>
          <reference field="39" count="1" selected="0">
            <x v="4"/>
          </reference>
        </references>
      </pivotArea>
    </format>
    <format dxfId="86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29"/>
          </reference>
          <reference field="4" count="1">
            <x v="44"/>
          </reference>
          <reference field="5" count="1" selected="0">
            <x v="27"/>
          </reference>
          <reference field="39" count="1" selected="0">
            <x v="4"/>
          </reference>
        </references>
      </pivotArea>
    </format>
    <format dxfId="85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11"/>
          </reference>
          <reference field="4" count="1">
            <x v="14"/>
          </reference>
          <reference field="5" count="1" selected="0">
            <x v="14"/>
          </reference>
          <reference field="39" count="1" selected="0">
            <x v="3"/>
          </reference>
        </references>
      </pivotArea>
    </format>
    <format dxfId="84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19"/>
          </reference>
          <reference field="4" count="1">
            <x v="2"/>
          </reference>
          <reference field="5" count="1" selected="0">
            <x v="1"/>
          </reference>
          <reference field="39" count="1" selected="0">
            <x v="3"/>
          </reference>
        </references>
      </pivotArea>
    </format>
    <format dxfId="83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13"/>
          </reference>
          <reference field="4" count="1">
            <x v="35"/>
          </reference>
          <reference field="5" count="1" selected="0">
            <x v="39"/>
          </reference>
          <reference field="39" count="1" selected="0">
            <x v="3"/>
          </reference>
        </references>
      </pivotArea>
    </format>
    <format dxfId="82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15"/>
          </reference>
          <reference field="4" count="1">
            <x v="4"/>
          </reference>
          <reference field="5" count="1" selected="0">
            <x v="5"/>
          </reference>
          <reference field="39" count="1" selected="0">
            <x v="3"/>
          </reference>
        </references>
      </pivotArea>
    </format>
    <format dxfId="81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14"/>
          </reference>
          <reference field="4" count="1">
            <x v="0"/>
          </reference>
          <reference field="5" count="1" selected="0">
            <x v="40"/>
          </reference>
          <reference field="39" count="1" selected="0">
            <x v="3"/>
          </reference>
        </references>
      </pivotArea>
    </format>
    <format dxfId="80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18"/>
          </reference>
          <reference field="4" count="1">
            <x v="3"/>
          </reference>
          <reference field="5" count="1" selected="0">
            <x v="6"/>
          </reference>
          <reference field="39" count="1" selected="0">
            <x v="3"/>
          </reference>
        </references>
      </pivotArea>
    </format>
    <format dxfId="79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12"/>
          </reference>
          <reference field="4" count="1">
            <x v="15"/>
          </reference>
          <reference field="5" count="1" selected="0">
            <x v="15"/>
          </reference>
          <reference field="39" count="1" selected="0">
            <x v="3"/>
          </reference>
        </references>
      </pivotArea>
    </format>
    <format dxfId="78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21"/>
          </reference>
          <reference field="4" count="1">
            <x v="8"/>
          </reference>
          <reference field="5" count="1" selected="0">
            <x v="4"/>
          </reference>
          <reference field="39" count="1" selected="0">
            <x v="3"/>
          </reference>
        </references>
      </pivotArea>
    </format>
    <format dxfId="77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24"/>
          </reference>
          <reference field="4" count="1">
            <x v="5"/>
          </reference>
          <reference field="5" count="1" selected="0">
            <x v="2"/>
          </reference>
          <reference field="39" count="1" selected="0">
            <x v="3"/>
          </reference>
        </references>
      </pivotArea>
    </format>
    <format dxfId="76">
      <pivotArea dataOnly="0" labelOnly="1" outline="0" fieldPosition="0">
        <references count="6">
          <reference field="0" count="1" selected="0">
            <x v="0"/>
          </reference>
          <reference field="2" count="0" selected="0"/>
          <reference field="3" count="1" selected="0">
            <x v="25"/>
          </reference>
          <reference field="4" count="1">
            <x v="6"/>
          </reference>
          <reference field="5" count="1" selected="0">
            <x v="3"/>
          </reference>
          <reference field="39" count="1" selected="0">
            <x v="3"/>
          </reference>
        </references>
      </pivotArea>
    </format>
    <format dxfId="75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39"/>
          </reference>
          <reference field="4" count="1">
            <x v="38"/>
          </reference>
          <reference field="5" count="1" selected="0">
            <x v="42"/>
          </reference>
          <reference field="39" count="1" selected="0">
            <x v="0"/>
          </reference>
        </references>
      </pivotArea>
    </format>
    <format dxfId="74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40"/>
          </reference>
          <reference field="4" count="1">
            <x v="43"/>
          </reference>
          <reference field="5" count="1" selected="0">
            <x v="36"/>
          </reference>
          <reference field="39" count="1" selected="0">
            <x v="1"/>
          </reference>
        </references>
      </pivotArea>
    </format>
    <format dxfId="73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26"/>
          </reference>
          <reference field="4" count="1">
            <x v="29"/>
          </reference>
          <reference field="5" count="1" selected="0">
            <x v="33"/>
          </reference>
          <reference field="39" count="1" selected="0">
            <x v="4"/>
          </reference>
        </references>
      </pivotArea>
    </format>
    <format dxfId="72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28"/>
          </reference>
          <reference field="4" count="1">
            <x v="22"/>
          </reference>
          <reference field="5" count="1" selected="0">
            <x v="21"/>
          </reference>
          <reference field="39" count="1" selected="0">
            <x v="4"/>
          </reference>
        </references>
      </pivotArea>
    </format>
    <format dxfId="71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30"/>
          </reference>
          <reference field="4" count="1">
            <x v="41"/>
          </reference>
          <reference field="5" count="1" selected="0">
            <x v="0"/>
          </reference>
          <reference field="39" count="1" selected="0">
            <x v="4"/>
          </reference>
        </references>
      </pivotArea>
    </format>
    <format dxfId="70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33"/>
          </reference>
          <reference field="4" count="1">
            <x v="37"/>
          </reference>
          <reference field="5" count="1" selected="0">
            <x v="43"/>
          </reference>
          <reference field="39" count="1" selected="0">
            <x v="4"/>
          </reference>
        </references>
      </pivotArea>
    </format>
    <format dxfId="69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34"/>
          </reference>
          <reference field="4" count="1">
            <x v="10"/>
          </reference>
          <reference field="5" count="1" selected="0">
            <x v="7"/>
          </reference>
          <reference field="39" count="1" selected="0">
            <x v="4"/>
          </reference>
        </references>
      </pivotArea>
    </format>
    <format dxfId="68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35"/>
          </reference>
          <reference field="4" count="1">
            <x v="42"/>
          </reference>
          <reference field="5" count="1" selected="0">
            <x v="44"/>
          </reference>
          <reference field="39" count="1" selected="0">
            <x v="4"/>
          </reference>
        </references>
      </pivotArea>
    </format>
    <format dxfId="67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36"/>
          </reference>
          <reference field="4" count="1">
            <x v="9"/>
          </reference>
          <reference field="5" count="1" selected="0">
            <x v="24"/>
          </reference>
          <reference field="39" count="1" selected="0">
            <x v="4"/>
          </reference>
        </references>
      </pivotArea>
    </format>
    <format dxfId="66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37"/>
          </reference>
          <reference field="4" count="1">
            <x v="16"/>
          </reference>
          <reference field="5" count="1" selected="0">
            <x v="16"/>
          </reference>
          <reference field="39" count="1" selected="0">
            <x v="4"/>
          </reference>
        </references>
      </pivotArea>
    </format>
    <format dxfId="65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16"/>
          </reference>
          <reference field="4" count="1">
            <x v="11"/>
          </reference>
          <reference field="5" count="1" selected="0">
            <x v="8"/>
          </reference>
          <reference field="39" count="1" selected="0">
            <x v="3"/>
          </reference>
        </references>
      </pivotArea>
    </format>
    <format dxfId="64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20"/>
          </reference>
          <reference field="4" count="1">
            <x v="27"/>
          </reference>
          <reference field="5" count="1" selected="0">
            <x v="28"/>
          </reference>
          <reference field="39" count="1" selected="0">
            <x v="3"/>
          </reference>
        </references>
      </pivotArea>
    </format>
    <format dxfId="63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17"/>
          </reference>
          <reference field="4" count="1">
            <x v="12"/>
          </reference>
          <reference field="5" count="1" selected="0">
            <x v="9"/>
          </reference>
          <reference field="39" count="1" selected="0">
            <x v="3"/>
          </reference>
        </references>
      </pivotArea>
    </format>
    <format dxfId="62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22"/>
          </reference>
          <reference field="4" count="1">
            <x v="28"/>
          </reference>
          <reference field="5" count="1" selected="0">
            <x v="29"/>
          </reference>
          <reference field="39" count="1" selected="0">
            <x v="3"/>
          </reference>
        </references>
      </pivotArea>
    </format>
    <format dxfId="61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23"/>
          </reference>
          <reference field="4" count="1">
            <x v="7"/>
          </reference>
          <reference field="5" count="1" selected="0">
            <x v="30"/>
          </reference>
          <reference field="39" count="1" selected="0">
            <x v="3"/>
          </reference>
        </references>
      </pivotArea>
    </format>
    <format dxfId="60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31"/>
          </reference>
          <reference field="4" count="1">
            <x v="18"/>
          </reference>
          <reference field="5" count="1" selected="0">
            <x v="35"/>
          </reference>
          <reference field="39" count="1" selected="0">
            <x v="2"/>
          </reference>
        </references>
      </pivotArea>
    </format>
    <format dxfId="59">
      <pivotArea dataOnly="0" labelOnly="1" outline="0" fieldPosition="0">
        <references count="6">
          <reference field="0" count="1" selected="0">
            <x v="1"/>
          </reference>
          <reference field="2" count="0" selected="0"/>
          <reference field="3" count="1" selected="0">
            <x v="32"/>
          </reference>
          <reference field="4" count="1">
            <x v="19"/>
          </reference>
          <reference field="5" count="1" selected="0">
            <x v="10"/>
          </reference>
          <reference field="39" count="1" selected="0">
            <x v="2"/>
          </reference>
        </references>
      </pivotArea>
    </format>
    <format dxfId="58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41"/>
          </reference>
          <reference field="4" count="1" selected="0">
            <x v="25"/>
          </reference>
          <reference field="5" count="1" selected="0">
            <x v="23"/>
          </reference>
          <reference field="39" count="1" selected="0">
            <x v="8"/>
          </reference>
          <reference field="40" count="1">
            <x v="29"/>
          </reference>
        </references>
      </pivotArea>
    </format>
    <format dxfId="57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42"/>
          </reference>
          <reference field="4" count="1" selected="0">
            <x v="1"/>
          </reference>
          <reference field="5" count="1" selected="0">
            <x v="31"/>
          </reference>
          <reference field="39" count="1" selected="0">
            <x v="8"/>
          </reference>
          <reference field="40" count="1">
            <x v="26"/>
          </reference>
        </references>
      </pivotArea>
    </format>
    <format dxfId="56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43"/>
          </reference>
          <reference field="4" count="1" selected="0">
            <x v="17"/>
          </reference>
          <reference field="5" count="1" selected="0">
            <x v="17"/>
          </reference>
          <reference field="39" count="1" selected="0">
            <x v="8"/>
          </reference>
          <reference field="40" count="1">
            <x v="27"/>
          </reference>
        </references>
      </pivotArea>
    </format>
    <format dxfId="55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44"/>
          </reference>
          <reference field="4" count="1" selected="0">
            <x v="32"/>
          </reference>
          <reference field="5" count="1" selected="0">
            <x v="32"/>
          </reference>
          <reference field="39" count="1" selected="0">
            <x v="8"/>
          </reference>
          <reference field="40" count="1">
            <x v="28"/>
          </reference>
        </references>
      </pivotArea>
    </format>
    <format dxfId="54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38"/>
          </reference>
          <reference field="4" count="1" selected="0">
            <x v="21"/>
          </reference>
          <reference field="5" count="1" selected="0">
            <x v="20"/>
          </reference>
          <reference field="39" count="1" selected="0">
            <x v="0"/>
          </reference>
          <reference field="40" count="1">
            <x v="6"/>
          </reference>
        </references>
      </pivotArea>
    </format>
    <format dxfId="53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27"/>
          </reference>
          <reference field="4" count="1" selected="0">
            <x v="30"/>
          </reference>
          <reference field="5" count="1" selected="0">
            <x v="34"/>
          </reference>
          <reference field="39" count="1" selected="0">
            <x v="4"/>
          </reference>
          <reference field="40" count="1">
            <x v="4"/>
          </reference>
        </references>
      </pivotArea>
    </format>
    <format dxfId="52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29"/>
          </reference>
          <reference field="4" count="1" selected="0">
            <x v="44"/>
          </reference>
          <reference field="5" count="1" selected="0">
            <x v="27"/>
          </reference>
          <reference field="39" count="1" selected="0">
            <x v="4"/>
          </reference>
          <reference field="40" count="1">
            <x v="13"/>
          </reference>
        </references>
      </pivotArea>
    </format>
    <format dxfId="51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11"/>
          </reference>
          <reference field="4" count="1" selected="0">
            <x v="14"/>
          </reference>
          <reference field="5" count="1" selected="0">
            <x v="14"/>
          </reference>
          <reference field="39" count="1" selected="0">
            <x v="3"/>
          </reference>
          <reference field="40" count="1">
            <x v="22"/>
          </reference>
        </references>
      </pivotArea>
    </format>
    <format dxfId="50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19"/>
          </reference>
          <reference field="4" count="1" selected="0">
            <x v="2"/>
          </reference>
          <reference field="5" count="1" selected="0">
            <x v="1"/>
          </reference>
          <reference field="39" count="1" selected="0">
            <x v="3"/>
          </reference>
          <reference field="40" count="1">
            <x v="23"/>
          </reference>
        </references>
      </pivotArea>
    </format>
    <format dxfId="49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13"/>
          </reference>
          <reference field="4" count="1" selected="0">
            <x v="35"/>
          </reference>
          <reference field="5" count="1" selected="0">
            <x v="39"/>
          </reference>
          <reference field="39" count="1" selected="0">
            <x v="3"/>
          </reference>
          <reference field="40" count="1">
            <x v="7"/>
          </reference>
        </references>
      </pivotArea>
    </format>
    <format dxfId="48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15"/>
          </reference>
          <reference field="4" count="1" selected="0">
            <x v="4"/>
          </reference>
          <reference field="5" count="1" selected="0">
            <x v="5"/>
          </reference>
          <reference field="39" count="1" selected="0">
            <x v="3"/>
          </reference>
          <reference field="40" count="1">
            <x v="3"/>
          </reference>
        </references>
      </pivotArea>
    </format>
    <format dxfId="47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14"/>
          </reference>
          <reference field="4" count="1" selected="0">
            <x v="0"/>
          </reference>
          <reference field="5" count="1" selected="0">
            <x v="40"/>
          </reference>
          <reference field="39" count="1" selected="0">
            <x v="3"/>
          </reference>
          <reference field="40" count="1">
            <x v="7"/>
          </reference>
        </references>
      </pivotArea>
    </format>
    <format dxfId="46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18"/>
          </reference>
          <reference field="4" count="1" selected="0">
            <x v="3"/>
          </reference>
          <reference field="5" count="1" selected="0">
            <x v="6"/>
          </reference>
          <reference field="39" count="1" selected="0">
            <x v="3"/>
          </reference>
          <reference field="40" count="1">
            <x v="7"/>
          </reference>
        </references>
      </pivotArea>
    </format>
    <format dxfId="45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5"/>
          </reference>
          <reference field="39" count="1" selected="0">
            <x v="3"/>
          </reference>
          <reference field="40" count="1">
            <x v="22"/>
          </reference>
        </references>
      </pivotArea>
    </format>
    <format dxfId="44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21"/>
          </reference>
          <reference field="4" count="1" selected="0">
            <x v="8"/>
          </reference>
          <reference field="5" count="1" selected="0">
            <x v="4"/>
          </reference>
          <reference field="39" count="1" selected="0">
            <x v="3"/>
          </reference>
          <reference field="40" count="1">
            <x v="3"/>
          </reference>
        </references>
      </pivotArea>
    </format>
    <format dxfId="43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24"/>
          </reference>
          <reference field="4" count="1" selected="0">
            <x v="5"/>
          </reference>
          <reference field="5" count="1" selected="0">
            <x v="2"/>
          </reference>
          <reference field="39" count="1" selected="0">
            <x v="3"/>
          </reference>
          <reference field="40" count="1">
            <x v="3"/>
          </reference>
        </references>
      </pivotArea>
    </format>
    <format dxfId="42">
      <pivotArea dataOnly="0" labelOnly="1" outline="0" fieldPosition="0">
        <references count="7">
          <reference field="0" count="1" selected="0">
            <x v="0"/>
          </reference>
          <reference field="2" count="0" selected="0"/>
          <reference field="3" count="1" selected="0">
            <x v="25"/>
          </reference>
          <reference field="4" count="1" selected="0">
            <x v="6"/>
          </reference>
          <reference field="5" count="1" selected="0">
            <x v="3"/>
          </reference>
          <reference field="39" count="1" selected="0">
            <x v="3"/>
          </reference>
          <reference field="40" count="1">
            <x v="3"/>
          </reference>
        </references>
      </pivotArea>
    </format>
    <format dxfId="41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39"/>
          </reference>
          <reference field="4" count="1" selected="0">
            <x v="38"/>
          </reference>
          <reference field="5" count="1" selected="0">
            <x v="42"/>
          </reference>
          <reference field="39" count="1" selected="0">
            <x v="0"/>
          </reference>
          <reference field="40" count="1">
            <x v="21"/>
          </reference>
        </references>
      </pivotArea>
    </format>
    <format dxfId="40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40"/>
          </reference>
          <reference field="4" count="1" selected="0">
            <x v="43"/>
          </reference>
          <reference field="5" count="1" selected="0">
            <x v="36"/>
          </reference>
          <reference field="39" count="1" selected="0">
            <x v="1"/>
          </reference>
          <reference field="40" count="1">
            <x v="19"/>
          </reference>
        </references>
      </pivotArea>
    </format>
    <format dxfId="39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26"/>
          </reference>
          <reference field="4" count="1" selected="0">
            <x v="29"/>
          </reference>
          <reference field="5" count="1" selected="0">
            <x v="33"/>
          </reference>
          <reference field="39" count="1" selected="0">
            <x v="4"/>
          </reference>
          <reference field="40" count="1">
            <x v="11"/>
          </reference>
        </references>
      </pivotArea>
    </format>
    <format dxfId="38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28"/>
          </reference>
          <reference field="4" count="1" selected="0">
            <x v="22"/>
          </reference>
          <reference field="5" count="1" selected="0">
            <x v="21"/>
          </reference>
          <reference field="39" count="1" selected="0">
            <x v="4"/>
          </reference>
          <reference field="40" count="1">
            <x v="24"/>
          </reference>
        </references>
      </pivotArea>
    </format>
    <format dxfId="37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30"/>
          </reference>
          <reference field="4" count="1" selected="0">
            <x v="41"/>
          </reference>
          <reference field="5" count="1" selected="0">
            <x v="0"/>
          </reference>
          <reference field="39" count="1" selected="0">
            <x v="4"/>
          </reference>
          <reference field="40" count="1">
            <x v="8"/>
          </reference>
        </references>
      </pivotArea>
    </format>
    <format dxfId="36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33"/>
          </reference>
          <reference field="4" count="1" selected="0">
            <x v="37"/>
          </reference>
          <reference field="5" count="1" selected="0">
            <x v="43"/>
          </reference>
          <reference field="39" count="1" selected="0">
            <x v="4"/>
          </reference>
          <reference field="40" count="1">
            <x v="18"/>
          </reference>
        </references>
      </pivotArea>
    </format>
    <format dxfId="35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34"/>
          </reference>
          <reference field="4" count="1" selected="0">
            <x v="10"/>
          </reference>
          <reference field="5" count="1" selected="0">
            <x v="7"/>
          </reference>
          <reference field="39" count="1" selected="0">
            <x v="4"/>
          </reference>
          <reference field="40" count="1">
            <x v="25"/>
          </reference>
        </references>
      </pivotArea>
    </format>
    <format dxfId="34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35"/>
          </reference>
          <reference field="4" count="1" selected="0">
            <x v="42"/>
          </reference>
          <reference field="5" count="1" selected="0">
            <x v="44"/>
          </reference>
          <reference field="39" count="1" selected="0">
            <x v="4"/>
          </reference>
          <reference field="40" count="1">
            <x v="5"/>
          </reference>
        </references>
      </pivotArea>
    </format>
    <format dxfId="33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36"/>
          </reference>
          <reference field="4" count="1" selected="0">
            <x v="9"/>
          </reference>
          <reference field="5" count="1" selected="0">
            <x v="24"/>
          </reference>
          <reference field="39" count="1" selected="0">
            <x v="4"/>
          </reference>
          <reference field="40" count="1">
            <x v="8"/>
          </reference>
        </references>
      </pivotArea>
    </format>
    <format dxfId="32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37"/>
          </reference>
          <reference field="4" count="1" selected="0">
            <x v="16"/>
          </reference>
          <reference field="5" count="1" selected="0">
            <x v="16"/>
          </reference>
          <reference field="39" count="1" selected="0">
            <x v="4"/>
          </reference>
          <reference field="40" count="1">
            <x v="20"/>
          </reference>
        </references>
      </pivotArea>
    </format>
    <format dxfId="31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16"/>
          </reference>
          <reference field="4" count="1" selected="0">
            <x v="11"/>
          </reference>
          <reference field="5" count="1" selected="0">
            <x v="8"/>
          </reference>
          <reference field="39" count="1" selected="0">
            <x v="3"/>
          </reference>
          <reference field="40" count="1">
            <x v="14"/>
          </reference>
        </references>
      </pivotArea>
    </format>
    <format dxfId="30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20"/>
          </reference>
          <reference field="4" count="1" selected="0">
            <x v="27"/>
          </reference>
          <reference field="5" count="1" selected="0">
            <x v="28"/>
          </reference>
          <reference field="39" count="1" selected="0">
            <x v="3"/>
          </reference>
          <reference field="40" count="1">
            <x v="24"/>
          </reference>
        </references>
      </pivotArea>
    </format>
    <format dxfId="29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17"/>
          </reference>
          <reference field="4" count="1" selected="0">
            <x v="12"/>
          </reference>
          <reference field="5" count="1" selected="0">
            <x v="9"/>
          </reference>
          <reference field="39" count="1" selected="0">
            <x v="3"/>
          </reference>
          <reference field="40" count="1">
            <x v="14"/>
          </reference>
        </references>
      </pivotArea>
    </format>
    <format dxfId="28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22"/>
          </reference>
          <reference field="4" count="1" selected="0">
            <x v="28"/>
          </reference>
          <reference field="5" count="1" selected="0">
            <x v="29"/>
          </reference>
          <reference field="39" count="1" selected="0">
            <x v="3"/>
          </reference>
          <reference field="40" count="1">
            <x v="24"/>
          </reference>
        </references>
      </pivotArea>
    </format>
    <format dxfId="27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23"/>
          </reference>
          <reference field="4" count="1" selected="0">
            <x v="7"/>
          </reference>
          <reference field="5" count="1" selected="0">
            <x v="30"/>
          </reference>
          <reference field="39" count="1" selected="0">
            <x v="3"/>
          </reference>
          <reference field="40" count="1">
            <x v="3"/>
          </reference>
        </references>
      </pivotArea>
    </format>
    <format dxfId="26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31"/>
          </reference>
          <reference field="4" count="1" selected="0">
            <x v="18"/>
          </reference>
          <reference field="5" count="1" selected="0">
            <x v="35"/>
          </reference>
          <reference field="39" count="1" selected="0">
            <x v="2"/>
          </reference>
          <reference field="40" count="1">
            <x v="9"/>
          </reference>
        </references>
      </pivotArea>
    </format>
    <format dxfId="25">
      <pivotArea dataOnly="0" labelOnly="1" outline="0" fieldPosition="0">
        <references count="7">
          <reference field="0" count="1" selected="0">
            <x v="1"/>
          </reference>
          <reference field="2" count="0" selected="0"/>
          <reference field="3" count="1" selected="0">
            <x v="32"/>
          </reference>
          <reference field="4" count="1" selected="0">
            <x v="19"/>
          </reference>
          <reference field="5" count="1" selected="0">
            <x v="10"/>
          </reference>
          <reference field="39" count="1" selected="0">
            <x v="2"/>
          </reference>
          <reference field="40" count="1">
            <x v="10"/>
          </reference>
        </references>
      </pivotArea>
    </format>
    <format dxfId="24">
      <pivotArea dataOnly="0" labelOnly="1" outline="0" fieldPosition="0">
        <references count="1">
          <reference field="39" count="0"/>
        </references>
      </pivotArea>
    </format>
    <format dxfId="23">
      <pivotArea outline="0" fieldPosition="0">
        <references count="1">
          <reference field="4294967294" count="1">
            <x v="0"/>
          </reference>
        </references>
      </pivotArea>
    </format>
    <format dxfId="22">
      <pivotArea dataOnly="0" labelOnly="1" outline="0" fieldPosition="0">
        <references count="1">
          <reference field="4" count="0"/>
        </references>
      </pivotArea>
    </format>
    <format dxfId="21">
      <pivotArea field="2" type="button" dataOnly="0" labelOnly="1" outline="0" axis="axisRow" fieldPosition="0"/>
    </format>
    <format dxfId="20">
      <pivotArea field="39" type="button" dataOnly="0" labelOnly="1" outline="0" axis="axisRow" fieldPosition="1"/>
    </format>
    <format dxfId="19">
      <pivotArea field="0" type="button" dataOnly="0" labelOnly="1" outline="0" axis="axisRow" fieldPosition="2"/>
    </format>
    <format dxfId="18">
      <pivotArea field="3" type="button" dataOnly="0" labelOnly="1" outline="0" axis="axisRow" fieldPosition="3"/>
    </format>
    <format dxfId="17">
      <pivotArea field="5" type="button" dataOnly="0" labelOnly="1" outline="0" axis="axisRow" fieldPosition="4"/>
    </format>
    <format dxfId="16">
      <pivotArea field="4" type="button" dataOnly="0" labelOnly="1" outline="0" axis="axisRow" fieldPosition="5"/>
    </format>
    <format dxfId="15">
      <pivotArea field="40" type="button" dataOnly="0" labelOnly="1" outline="0" axis="axisRow" fieldPosition="6"/>
    </format>
    <format dxfId="14">
      <pivotArea grandRow="1" outline="0" fieldPosition="0"/>
    </format>
    <format dxfId="13">
      <pivotArea dataOnly="0" labelOnly="1" grandRow="1" outline="0" fieldPosition="0"/>
    </format>
    <format dxfId="12">
      <pivotArea field="2" type="button" dataOnly="0" labelOnly="1" outline="0" axis="axisRow" fieldPosition="0"/>
    </format>
    <format dxfId="11">
      <pivotArea field="39" type="button" dataOnly="0" labelOnly="1" outline="0" axis="axisRow" fieldPosition="1"/>
    </format>
    <format dxfId="10">
      <pivotArea field="0" type="button" dataOnly="0" labelOnly="1" outline="0" axis="axisRow" fieldPosition="2"/>
    </format>
    <format dxfId="9">
      <pivotArea field="3" type="button" dataOnly="0" labelOnly="1" outline="0" axis="axisRow" fieldPosition="3"/>
    </format>
    <format dxfId="8">
      <pivotArea field="5" type="button" dataOnly="0" labelOnly="1" outline="0" axis="axisRow" fieldPosition="4"/>
    </format>
    <format dxfId="7">
      <pivotArea field="4" type="button" dataOnly="0" labelOnly="1" outline="0" axis="axisRow" fieldPosition="5"/>
    </format>
    <format dxfId="6">
      <pivotArea field="40" type="button" dataOnly="0" labelOnly="1" outline="0" axis="axisRow" fieldPosition="6"/>
    </format>
    <format dxfId="5">
      <pivotArea dataOnly="0" outline="0" fieldPosition="0">
        <references count="1">
          <reference field="0" count="1">
            <x v="1"/>
          </reference>
        </references>
      </pivotArea>
    </format>
    <format dxfId="4">
      <pivotArea dataOnly="0" outline="0" fieldPosition="0">
        <references count="1">
          <reference field="0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7"/>
  <sheetViews>
    <sheetView tabSelected="1" zoomScale="85" zoomScaleNormal="85" workbookViewId="0">
      <pane ySplit="5" topLeftCell="A27" activePane="bottomLeft" state="frozen"/>
      <selection pane="bottomLeft" activeCell="J41" sqref="J41"/>
    </sheetView>
  </sheetViews>
  <sheetFormatPr defaultRowHeight="12.75" x14ac:dyDescent="0.2"/>
  <cols>
    <col min="1" max="1" width="10.7109375" customWidth="1"/>
    <col min="2" max="2" width="16.28515625" customWidth="1"/>
    <col min="3" max="3" width="14.7109375" customWidth="1"/>
    <col min="4" max="5" width="18.5703125" bestFit="1" customWidth="1"/>
    <col min="6" max="6" width="79.5703125" customWidth="1"/>
    <col min="7" max="7" width="26.85546875" bestFit="1" customWidth="1"/>
    <col min="8" max="8" width="22.7109375" customWidth="1"/>
    <col min="9" max="9" width="23.140625" customWidth="1"/>
    <col min="10" max="12" width="14.7109375" customWidth="1"/>
    <col min="13" max="13" width="12" style="23" customWidth="1"/>
  </cols>
  <sheetData>
    <row r="3" spans="1:13" x14ac:dyDescent="0.2">
      <c r="H3" s="11"/>
      <c r="I3" s="11"/>
      <c r="J3" s="11"/>
    </row>
    <row r="4" spans="1:13" x14ac:dyDescent="0.2">
      <c r="A4" s="1"/>
      <c r="B4" s="2"/>
      <c r="C4" s="2"/>
      <c r="D4" s="2"/>
      <c r="E4" s="2"/>
      <c r="F4" s="2"/>
      <c r="G4" s="2"/>
      <c r="H4" s="26" t="s">
        <v>113</v>
      </c>
      <c r="I4" s="27"/>
      <c r="J4" s="17"/>
    </row>
    <row r="5" spans="1:13" s="12" customFormat="1" ht="38.25" x14ac:dyDescent="0.2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37" t="s">
        <v>0</v>
      </c>
      <c r="I5" s="38" t="s">
        <v>114</v>
      </c>
      <c r="J5" s="39" t="s">
        <v>109</v>
      </c>
      <c r="K5" s="40" t="s">
        <v>110</v>
      </c>
      <c r="L5" s="40" t="s">
        <v>111</v>
      </c>
      <c r="M5" s="39" t="s">
        <v>112</v>
      </c>
    </row>
    <row r="6" spans="1:13" s="4" customFormat="1" ht="25.5" x14ac:dyDescent="0.2">
      <c r="A6" s="3" t="s">
        <v>8</v>
      </c>
      <c r="B6" s="5" t="s">
        <v>9</v>
      </c>
      <c r="C6" s="21" t="s">
        <v>10</v>
      </c>
      <c r="D6" s="6">
        <v>26220220185</v>
      </c>
      <c r="E6" s="3" t="s">
        <v>11</v>
      </c>
      <c r="F6" s="7" t="s">
        <v>12</v>
      </c>
      <c r="G6" s="3" t="s">
        <v>13</v>
      </c>
      <c r="H6" s="32">
        <v>21832849.920000002</v>
      </c>
      <c r="I6" s="33"/>
      <c r="J6" s="18">
        <v>14541389.99</v>
      </c>
      <c r="K6" s="13">
        <f>ROUND(J6*95%,2)</f>
        <v>13814320.49</v>
      </c>
      <c r="L6" s="13">
        <f>J6-K6</f>
        <v>727069.5</v>
      </c>
      <c r="M6" s="24">
        <v>0.05</v>
      </c>
    </row>
    <row r="7" spans="1:13" s="4" customFormat="1" ht="25.5" x14ac:dyDescent="0.2">
      <c r="A7" s="8"/>
      <c r="B7" s="9"/>
      <c r="C7" s="19" t="s">
        <v>14</v>
      </c>
      <c r="D7" s="6">
        <v>26220220182</v>
      </c>
      <c r="E7" s="3" t="s">
        <v>15</v>
      </c>
      <c r="F7" s="7" t="s">
        <v>16</v>
      </c>
      <c r="G7" s="3" t="s">
        <v>17</v>
      </c>
      <c r="H7" s="30">
        <v>3927891.56</v>
      </c>
      <c r="I7" s="31"/>
      <c r="J7" s="18">
        <f>H7</f>
        <v>3927891.56</v>
      </c>
      <c r="K7" s="13">
        <f t="shared" ref="K7:K39" si="0">ROUND(J7*95%,2)</f>
        <v>3731496.98</v>
      </c>
      <c r="L7" s="13">
        <f t="shared" ref="L7:L39" si="1">J7-K7</f>
        <v>196394.58000000007</v>
      </c>
      <c r="M7" s="24">
        <v>0.05</v>
      </c>
    </row>
    <row r="8" spans="1:13" s="4" customFormat="1" ht="38.25" x14ac:dyDescent="0.2">
      <c r="A8" s="8"/>
      <c r="B8" s="5" t="s">
        <v>18</v>
      </c>
      <c r="C8" s="19" t="s">
        <v>14</v>
      </c>
      <c r="D8" s="6">
        <v>26220220186</v>
      </c>
      <c r="E8" s="3" t="s">
        <v>19</v>
      </c>
      <c r="F8" s="7" t="s">
        <v>20</v>
      </c>
      <c r="G8" s="3" t="s">
        <v>21</v>
      </c>
      <c r="H8" s="30">
        <v>2307201.4000000004</v>
      </c>
      <c r="I8" s="31"/>
      <c r="J8" s="18">
        <f>H8</f>
        <v>2307201.4000000004</v>
      </c>
      <c r="K8" s="13">
        <f>J8</f>
        <v>2307201.4000000004</v>
      </c>
      <c r="L8" s="13">
        <f t="shared" si="1"/>
        <v>0</v>
      </c>
      <c r="M8" s="24">
        <v>0</v>
      </c>
    </row>
    <row r="9" spans="1:13" s="4" customFormat="1" ht="25.5" x14ac:dyDescent="0.2">
      <c r="A9" s="8"/>
      <c r="B9" s="5" t="s">
        <v>22</v>
      </c>
      <c r="C9" s="19" t="s">
        <v>14</v>
      </c>
      <c r="D9" s="6">
        <v>26220220152</v>
      </c>
      <c r="E9" s="3" t="s">
        <v>23</v>
      </c>
      <c r="F9" s="7" t="s">
        <v>24</v>
      </c>
      <c r="G9" s="3" t="s">
        <v>25</v>
      </c>
      <c r="H9" s="30">
        <v>1103580.2500000002</v>
      </c>
      <c r="I9" s="31"/>
      <c r="J9" s="18">
        <f>H9</f>
        <v>1103580.2500000002</v>
      </c>
      <c r="K9" s="13">
        <f>J9</f>
        <v>1103580.2500000002</v>
      </c>
      <c r="L9" s="13">
        <f t="shared" ref="L9" si="2">J9-K9</f>
        <v>0</v>
      </c>
      <c r="M9" s="24">
        <v>0.05</v>
      </c>
    </row>
    <row r="10" spans="1:13" s="4" customFormat="1" ht="25.5" x14ac:dyDescent="0.2">
      <c r="A10" s="8"/>
      <c r="B10" s="9"/>
      <c r="C10" s="20"/>
      <c r="D10" s="6">
        <v>26220220153</v>
      </c>
      <c r="E10" s="3" t="s">
        <v>26</v>
      </c>
      <c r="F10" s="7" t="s">
        <v>27</v>
      </c>
      <c r="G10" s="3" t="s">
        <v>28</v>
      </c>
      <c r="H10" s="30">
        <v>375912.25999999995</v>
      </c>
      <c r="I10" s="31"/>
      <c r="J10" s="18">
        <f>H10</f>
        <v>375912.25999999995</v>
      </c>
      <c r="K10" s="13">
        <f t="shared" si="0"/>
        <v>357116.65</v>
      </c>
      <c r="L10" s="13">
        <f t="shared" si="1"/>
        <v>18795.609999999928</v>
      </c>
      <c r="M10" s="24">
        <v>0.05</v>
      </c>
    </row>
    <row r="11" spans="1:13" s="4" customFormat="1" ht="25.5" x14ac:dyDescent="0.2">
      <c r="A11" s="8"/>
      <c r="B11" s="5" t="s">
        <v>29</v>
      </c>
      <c r="C11" s="21" t="s">
        <v>10</v>
      </c>
      <c r="D11" s="6">
        <v>26220120005</v>
      </c>
      <c r="E11" s="3" t="s">
        <v>30</v>
      </c>
      <c r="F11" s="7" t="s">
        <v>31</v>
      </c>
      <c r="G11" s="3" t="s">
        <v>32</v>
      </c>
      <c r="H11" s="32">
        <v>1352997.82</v>
      </c>
      <c r="I11" s="33">
        <v>870994.89999999991</v>
      </c>
      <c r="J11" s="18">
        <f>I11</f>
        <v>870994.89999999991</v>
      </c>
      <c r="K11" s="13">
        <f t="shared" ref="K11:K20" si="3">ROUND(J11*95%,2)</f>
        <v>827445.16</v>
      </c>
      <c r="L11" s="13">
        <f t="shared" ref="L11:L20" si="4">J11-K11</f>
        <v>43549.739999999874</v>
      </c>
      <c r="M11" s="24">
        <v>0.05</v>
      </c>
    </row>
    <row r="12" spans="1:13" s="4" customFormat="1" ht="25.5" x14ac:dyDescent="0.2">
      <c r="A12" s="8"/>
      <c r="B12" s="9"/>
      <c r="C12" s="22"/>
      <c r="D12" s="6">
        <v>26220120047</v>
      </c>
      <c r="E12" s="3" t="s">
        <v>46</v>
      </c>
      <c r="F12" s="7" t="s">
        <v>47</v>
      </c>
      <c r="G12" s="3" t="s">
        <v>32</v>
      </c>
      <c r="H12" s="32">
        <v>2583371.37</v>
      </c>
      <c r="I12" s="33">
        <v>1435867.6399999997</v>
      </c>
      <c r="J12" s="18">
        <f>I12</f>
        <v>1435867.6399999997</v>
      </c>
      <c r="K12" s="13">
        <f t="shared" si="3"/>
        <v>1364074.26</v>
      </c>
      <c r="L12" s="13">
        <f t="shared" si="4"/>
        <v>71793.379999999655</v>
      </c>
      <c r="M12" s="24">
        <v>0.05</v>
      </c>
    </row>
    <row r="13" spans="1:13" s="4" customFormat="1" x14ac:dyDescent="0.2">
      <c r="A13" s="8"/>
      <c r="B13" s="9"/>
      <c r="C13" s="22"/>
      <c r="D13" s="6">
        <v>26220120024</v>
      </c>
      <c r="E13" s="3" t="s">
        <v>36</v>
      </c>
      <c r="F13" s="7" t="s">
        <v>37</v>
      </c>
      <c r="G13" s="3" t="s">
        <v>38</v>
      </c>
      <c r="H13" s="32">
        <v>1298559.07</v>
      </c>
      <c r="I13" s="33"/>
      <c r="J13" s="18">
        <f t="shared" ref="J11:J20" si="5">H13</f>
        <v>1298559.07</v>
      </c>
      <c r="K13" s="13">
        <f t="shared" si="3"/>
        <v>1233631.1200000001</v>
      </c>
      <c r="L13" s="13">
        <f t="shared" si="4"/>
        <v>64927.949999999953</v>
      </c>
      <c r="M13" s="24">
        <v>0.05</v>
      </c>
    </row>
    <row r="14" spans="1:13" s="4" customFormat="1" x14ac:dyDescent="0.2">
      <c r="A14" s="8"/>
      <c r="B14" s="9"/>
      <c r="C14" s="22"/>
      <c r="D14" s="6">
        <v>26220120039</v>
      </c>
      <c r="E14" s="3" t="s">
        <v>42</v>
      </c>
      <c r="F14" s="7" t="s">
        <v>43</v>
      </c>
      <c r="G14" s="3" t="s">
        <v>38</v>
      </c>
      <c r="H14" s="32">
        <v>2630189.2799999998</v>
      </c>
      <c r="I14" s="33"/>
      <c r="J14" s="18">
        <f t="shared" si="5"/>
        <v>2630189.2799999998</v>
      </c>
      <c r="K14" s="13">
        <f t="shared" si="3"/>
        <v>2498679.8199999998</v>
      </c>
      <c r="L14" s="13">
        <f t="shared" si="4"/>
        <v>131509.45999999996</v>
      </c>
      <c r="M14" s="24">
        <v>0.05</v>
      </c>
    </row>
    <row r="15" spans="1:13" s="4" customFormat="1" ht="25.5" x14ac:dyDescent="0.2">
      <c r="A15" s="8"/>
      <c r="B15" s="9"/>
      <c r="C15" s="22"/>
      <c r="D15" s="6">
        <v>26220120025</v>
      </c>
      <c r="E15" s="3" t="s">
        <v>39</v>
      </c>
      <c r="F15" s="7" t="s">
        <v>40</v>
      </c>
      <c r="G15" s="3" t="s">
        <v>41</v>
      </c>
      <c r="H15" s="32">
        <v>797407.32</v>
      </c>
      <c r="I15" s="33"/>
      <c r="J15" s="18">
        <f t="shared" si="5"/>
        <v>797407.32</v>
      </c>
      <c r="K15" s="13">
        <f t="shared" si="3"/>
        <v>757536.95</v>
      </c>
      <c r="L15" s="13">
        <f t="shared" si="4"/>
        <v>39870.369999999995</v>
      </c>
      <c r="M15" s="24">
        <v>0.05</v>
      </c>
    </row>
    <row r="16" spans="1:13" s="4" customFormat="1" x14ac:dyDescent="0.2">
      <c r="A16" s="8"/>
      <c r="B16" s="9"/>
      <c r="C16" s="22"/>
      <c r="D16" s="6">
        <v>26220120040</v>
      </c>
      <c r="E16" s="3" t="s">
        <v>44</v>
      </c>
      <c r="F16" s="7" t="s">
        <v>45</v>
      </c>
      <c r="G16" s="3" t="s">
        <v>38</v>
      </c>
      <c r="H16" s="32">
        <v>2626049.48</v>
      </c>
      <c r="I16" s="33"/>
      <c r="J16" s="18">
        <f t="shared" si="5"/>
        <v>2626049.48</v>
      </c>
      <c r="K16" s="13">
        <f t="shared" si="3"/>
        <v>2494747.0099999998</v>
      </c>
      <c r="L16" s="13">
        <f t="shared" si="4"/>
        <v>131302.4700000002</v>
      </c>
      <c r="M16" s="24">
        <v>0.05</v>
      </c>
    </row>
    <row r="17" spans="1:13" s="4" customFormat="1" x14ac:dyDescent="0.2">
      <c r="A17" s="8"/>
      <c r="B17" s="9"/>
      <c r="C17" s="22"/>
      <c r="D17" s="6">
        <v>26220120007</v>
      </c>
      <c r="E17" s="3" t="s">
        <v>33</v>
      </c>
      <c r="F17" s="7" t="s">
        <v>34</v>
      </c>
      <c r="G17" s="3" t="s">
        <v>35</v>
      </c>
      <c r="H17" s="32">
        <v>1065362.6599999999</v>
      </c>
      <c r="I17" s="33">
        <v>559453.43000000005</v>
      </c>
      <c r="J17" s="18">
        <f>I17</f>
        <v>559453.43000000005</v>
      </c>
      <c r="K17" s="13">
        <f t="shared" si="3"/>
        <v>531480.76</v>
      </c>
      <c r="L17" s="13">
        <f t="shared" si="4"/>
        <v>27972.670000000042</v>
      </c>
      <c r="M17" s="24">
        <v>0.05</v>
      </c>
    </row>
    <row r="18" spans="1:13" s="4" customFormat="1" ht="25.5" x14ac:dyDescent="0.2">
      <c r="A18" s="8"/>
      <c r="B18" s="9"/>
      <c r="C18" s="22"/>
      <c r="D18" s="6">
        <v>26220120058</v>
      </c>
      <c r="E18" s="3" t="s">
        <v>48</v>
      </c>
      <c r="F18" s="7" t="s">
        <v>49</v>
      </c>
      <c r="G18" s="3" t="s">
        <v>41</v>
      </c>
      <c r="H18" s="32">
        <v>3290853.78</v>
      </c>
      <c r="I18" s="33"/>
      <c r="J18" s="18">
        <f t="shared" si="5"/>
        <v>3290853.78</v>
      </c>
      <c r="K18" s="13">
        <f t="shared" si="3"/>
        <v>3126311.09</v>
      </c>
      <c r="L18" s="13">
        <f t="shared" si="4"/>
        <v>164542.68999999994</v>
      </c>
      <c r="M18" s="24">
        <v>0.05</v>
      </c>
    </row>
    <row r="19" spans="1:13" s="4" customFormat="1" x14ac:dyDescent="0.2">
      <c r="A19" s="8"/>
      <c r="B19" s="9"/>
      <c r="C19" s="22"/>
      <c r="D19" s="6">
        <v>26220120066</v>
      </c>
      <c r="E19" s="3" t="s">
        <v>50</v>
      </c>
      <c r="F19" s="7" t="s">
        <v>51</v>
      </c>
      <c r="G19" s="3" t="s">
        <v>41</v>
      </c>
      <c r="H19" s="32">
        <v>3260673.05</v>
      </c>
      <c r="I19" s="33"/>
      <c r="J19" s="18">
        <f t="shared" si="5"/>
        <v>3260673.05</v>
      </c>
      <c r="K19" s="13">
        <f t="shared" si="3"/>
        <v>3097639.4</v>
      </c>
      <c r="L19" s="13">
        <f t="shared" si="4"/>
        <v>163033.64999999991</v>
      </c>
      <c r="M19" s="24">
        <v>0.05</v>
      </c>
    </row>
    <row r="20" spans="1:13" s="4" customFormat="1" x14ac:dyDescent="0.2">
      <c r="A20" s="8"/>
      <c r="B20" s="9"/>
      <c r="C20" s="22"/>
      <c r="D20" s="6">
        <v>26220120067</v>
      </c>
      <c r="E20" s="3" t="s">
        <v>52</v>
      </c>
      <c r="F20" s="7" t="s">
        <v>53</v>
      </c>
      <c r="G20" s="3" t="s">
        <v>41</v>
      </c>
      <c r="H20" s="32">
        <v>3828318.16</v>
      </c>
      <c r="I20" s="33"/>
      <c r="J20" s="18">
        <f t="shared" si="5"/>
        <v>3828318.16</v>
      </c>
      <c r="K20" s="13">
        <f t="shared" si="3"/>
        <v>3636902.25</v>
      </c>
      <c r="L20" s="13">
        <f t="shared" si="4"/>
        <v>191415.91000000015</v>
      </c>
      <c r="M20" s="24">
        <v>0.05</v>
      </c>
    </row>
    <row r="21" spans="1:13" s="4" customFormat="1" x14ac:dyDescent="0.2">
      <c r="A21" s="8"/>
      <c r="B21" s="9"/>
      <c r="C21" s="19" t="s">
        <v>14</v>
      </c>
      <c r="D21" s="6">
        <v>26220120009</v>
      </c>
      <c r="E21" s="3" t="s">
        <v>54</v>
      </c>
      <c r="F21" s="7" t="s">
        <v>55</v>
      </c>
      <c r="G21" s="3" t="s">
        <v>56</v>
      </c>
      <c r="H21" s="30">
        <v>42555.77</v>
      </c>
      <c r="I21" s="31"/>
      <c r="J21" s="18">
        <f>H21</f>
        <v>42555.77</v>
      </c>
      <c r="K21" s="13">
        <f>J21</f>
        <v>42555.77</v>
      </c>
      <c r="L21" s="13">
        <f t="shared" si="1"/>
        <v>0</v>
      </c>
      <c r="M21" s="24">
        <v>0</v>
      </c>
    </row>
    <row r="22" spans="1:13" s="4" customFormat="1" x14ac:dyDescent="0.2">
      <c r="A22" s="8"/>
      <c r="B22" s="9"/>
      <c r="C22" s="20"/>
      <c r="D22" s="6">
        <v>26220120029</v>
      </c>
      <c r="E22" s="3" t="s">
        <v>60</v>
      </c>
      <c r="F22" s="7" t="s">
        <v>61</v>
      </c>
      <c r="G22" s="3" t="s">
        <v>56</v>
      </c>
      <c r="H22" s="30">
        <v>102357.56</v>
      </c>
      <c r="I22" s="31"/>
      <c r="J22" s="18">
        <f>H22</f>
        <v>102357.56</v>
      </c>
      <c r="K22" s="13">
        <f t="shared" ref="K22:K24" si="6">J22</f>
        <v>102357.56</v>
      </c>
      <c r="L22" s="13">
        <f t="shared" si="1"/>
        <v>0</v>
      </c>
      <c r="M22" s="24">
        <v>0</v>
      </c>
    </row>
    <row r="23" spans="1:13" s="4" customFormat="1" ht="25.5" x14ac:dyDescent="0.2">
      <c r="A23" s="8"/>
      <c r="B23" s="9"/>
      <c r="C23" s="20"/>
      <c r="D23" s="6">
        <v>26220120019</v>
      </c>
      <c r="E23" s="3" t="s">
        <v>57</v>
      </c>
      <c r="F23" s="7" t="s">
        <v>58</v>
      </c>
      <c r="G23" s="3" t="s">
        <v>59</v>
      </c>
      <c r="H23" s="30">
        <v>248122.74000000002</v>
      </c>
      <c r="I23" s="31"/>
      <c r="J23" s="18">
        <f>H23</f>
        <v>248122.74000000002</v>
      </c>
      <c r="K23" s="13">
        <f t="shared" si="6"/>
        <v>248122.74000000002</v>
      </c>
      <c r="L23" s="13">
        <f t="shared" si="1"/>
        <v>0</v>
      </c>
      <c r="M23" s="24">
        <v>0</v>
      </c>
    </row>
    <row r="24" spans="1:13" s="4" customFormat="1" ht="25.5" x14ac:dyDescent="0.2">
      <c r="A24" s="8"/>
      <c r="B24" s="9"/>
      <c r="C24" s="20"/>
      <c r="D24" s="6">
        <v>26220120035</v>
      </c>
      <c r="E24" s="3" t="s">
        <v>62</v>
      </c>
      <c r="F24" s="7" t="s">
        <v>63</v>
      </c>
      <c r="G24" s="3" t="s">
        <v>59</v>
      </c>
      <c r="H24" s="30">
        <v>331066.87000000011</v>
      </c>
      <c r="I24" s="31"/>
      <c r="J24" s="18">
        <f>H24</f>
        <v>331066.87000000011</v>
      </c>
      <c r="K24" s="13">
        <f t="shared" si="6"/>
        <v>331066.87000000011</v>
      </c>
      <c r="L24" s="13">
        <f t="shared" si="1"/>
        <v>0</v>
      </c>
      <c r="M24" s="24">
        <v>0</v>
      </c>
    </row>
    <row r="25" spans="1:13" s="4" customFormat="1" x14ac:dyDescent="0.2">
      <c r="A25" s="8"/>
      <c r="B25" s="9"/>
      <c r="C25" s="20"/>
      <c r="D25" s="6">
        <v>26220120063</v>
      </c>
      <c r="E25" s="3" t="s">
        <v>64</v>
      </c>
      <c r="F25" s="7" t="s">
        <v>65</v>
      </c>
      <c r="G25" s="3" t="s">
        <v>41</v>
      </c>
      <c r="H25" s="30">
        <v>1008814.7368421052</v>
      </c>
      <c r="I25" s="31"/>
      <c r="J25" s="18">
        <f>H25</f>
        <v>1008814.7368421052</v>
      </c>
      <c r="K25" s="13">
        <f t="shared" si="0"/>
        <v>958374</v>
      </c>
      <c r="L25" s="13">
        <f t="shared" si="1"/>
        <v>50440.736842105165</v>
      </c>
      <c r="M25" s="24">
        <v>0.05</v>
      </c>
    </row>
    <row r="26" spans="1:13" s="4" customFormat="1" ht="25.5" x14ac:dyDescent="0.2">
      <c r="A26" s="8"/>
      <c r="B26" s="5" t="s">
        <v>66</v>
      </c>
      <c r="C26" s="21" t="s">
        <v>10</v>
      </c>
      <c r="D26" s="6">
        <v>26220220104</v>
      </c>
      <c r="E26" s="3" t="s">
        <v>67</v>
      </c>
      <c r="F26" s="7" t="s">
        <v>68</v>
      </c>
      <c r="G26" s="3" t="s">
        <v>69</v>
      </c>
      <c r="H26" s="32">
        <v>739200.2</v>
      </c>
      <c r="I26" s="33"/>
      <c r="J26" s="18">
        <f t="shared" ref="J26:J27" si="7">H26</f>
        <v>739200.2</v>
      </c>
      <c r="K26" s="13">
        <f t="shared" ref="K26:K27" si="8">ROUND(J26*95%,2)</f>
        <v>702240.19</v>
      </c>
      <c r="L26" s="13">
        <f t="shared" ref="L26:L27" si="9">J26-K26</f>
        <v>36960.010000000009</v>
      </c>
      <c r="M26" s="24">
        <v>0.05</v>
      </c>
    </row>
    <row r="27" spans="1:13" s="4" customFormat="1" ht="25.5" x14ac:dyDescent="0.2">
      <c r="A27" s="8"/>
      <c r="B27" s="9"/>
      <c r="C27" s="22"/>
      <c r="D27" s="6">
        <v>26220220107</v>
      </c>
      <c r="E27" s="3" t="s">
        <v>70</v>
      </c>
      <c r="F27" s="7" t="s">
        <v>71</v>
      </c>
      <c r="G27" s="3" t="s">
        <v>72</v>
      </c>
      <c r="H27" s="32">
        <v>677023.23</v>
      </c>
      <c r="I27" s="33"/>
      <c r="J27" s="18">
        <f t="shared" si="7"/>
        <v>677023.23</v>
      </c>
      <c r="K27" s="13">
        <f t="shared" si="8"/>
        <v>643172.06999999995</v>
      </c>
      <c r="L27" s="13">
        <f t="shared" si="9"/>
        <v>33851.160000000033</v>
      </c>
      <c r="M27" s="24">
        <v>0.05</v>
      </c>
    </row>
    <row r="28" spans="1:13" s="4" customFormat="1" ht="25.5" x14ac:dyDescent="0.2">
      <c r="A28" s="8"/>
      <c r="B28" s="9"/>
      <c r="C28" s="19" t="s">
        <v>14</v>
      </c>
      <c r="D28" s="6">
        <v>26220220032</v>
      </c>
      <c r="E28" s="3" t="s">
        <v>73</v>
      </c>
      <c r="F28" s="7" t="s">
        <v>74</v>
      </c>
      <c r="G28" s="3" t="s">
        <v>75</v>
      </c>
      <c r="H28" s="30">
        <v>64277.031578947368</v>
      </c>
      <c r="I28" s="31"/>
      <c r="J28" s="18">
        <f t="shared" ref="J28:J39" si="10">H28</f>
        <v>64277.031578947368</v>
      </c>
      <c r="K28" s="13">
        <f t="shared" si="0"/>
        <v>61063.18</v>
      </c>
      <c r="L28" s="13">
        <f t="shared" si="1"/>
        <v>3213.8515789473677</v>
      </c>
      <c r="M28" s="24">
        <v>0.05</v>
      </c>
    </row>
    <row r="29" spans="1:13" s="4" customFormat="1" ht="25.5" x14ac:dyDescent="0.2">
      <c r="A29" s="8"/>
      <c r="B29" s="9"/>
      <c r="C29" s="20"/>
      <c r="D29" s="6">
        <v>26220220105</v>
      </c>
      <c r="E29" s="3" t="s">
        <v>76</v>
      </c>
      <c r="F29" s="7" t="s">
        <v>77</v>
      </c>
      <c r="G29" s="3" t="s">
        <v>59</v>
      </c>
      <c r="H29" s="30">
        <v>239245.06000000003</v>
      </c>
      <c r="I29" s="31"/>
      <c r="J29" s="18">
        <f t="shared" si="10"/>
        <v>239245.06000000003</v>
      </c>
      <c r="K29" s="13">
        <f>J29</f>
        <v>239245.06000000003</v>
      </c>
      <c r="L29" s="13">
        <f t="shared" si="1"/>
        <v>0</v>
      </c>
      <c r="M29" s="24">
        <v>0</v>
      </c>
    </row>
    <row r="30" spans="1:13" s="4" customFormat="1" x14ac:dyDescent="0.2">
      <c r="A30" s="8"/>
      <c r="B30" s="9"/>
      <c r="C30" s="20"/>
      <c r="D30" s="6">
        <v>26220220143</v>
      </c>
      <c r="E30" s="3" t="s">
        <v>78</v>
      </c>
      <c r="F30" s="7" t="s">
        <v>79</v>
      </c>
      <c r="G30" s="3" t="s">
        <v>80</v>
      </c>
      <c r="H30" s="30">
        <v>906841.47999999986</v>
      </c>
      <c r="I30" s="31"/>
      <c r="J30" s="18">
        <f t="shared" si="10"/>
        <v>906841.47999999986</v>
      </c>
      <c r="K30" s="13">
        <f t="shared" si="0"/>
        <v>861499.41</v>
      </c>
      <c r="L30" s="13">
        <f t="shared" si="1"/>
        <v>45342.069999999832</v>
      </c>
      <c r="M30" s="24">
        <v>0.05</v>
      </c>
    </row>
    <row r="31" spans="1:13" s="4" customFormat="1" ht="25.5" x14ac:dyDescent="0.2">
      <c r="A31" s="8"/>
      <c r="B31" s="9"/>
      <c r="C31" s="20"/>
      <c r="D31" s="6">
        <v>26220220157</v>
      </c>
      <c r="E31" s="3" t="s">
        <v>81</v>
      </c>
      <c r="F31" s="7" t="s">
        <v>82</v>
      </c>
      <c r="G31" s="3" t="s">
        <v>83</v>
      </c>
      <c r="H31" s="30">
        <v>234253.26999999996</v>
      </c>
      <c r="I31" s="31"/>
      <c r="J31" s="18">
        <f t="shared" si="10"/>
        <v>234253.26999999996</v>
      </c>
      <c r="K31" s="13">
        <f t="shared" si="0"/>
        <v>222540.61</v>
      </c>
      <c r="L31" s="13">
        <f t="shared" si="1"/>
        <v>11712.659999999974</v>
      </c>
      <c r="M31" s="24">
        <v>0.05</v>
      </c>
    </row>
    <row r="32" spans="1:13" s="4" customFormat="1" x14ac:dyDescent="0.2">
      <c r="A32" s="8"/>
      <c r="B32" s="9"/>
      <c r="C32" s="20"/>
      <c r="D32" s="6">
        <v>26220220158</v>
      </c>
      <c r="E32" s="3" t="s">
        <v>84</v>
      </c>
      <c r="F32" s="7" t="s">
        <v>85</v>
      </c>
      <c r="G32" s="3" t="s">
        <v>86</v>
      </c>
      <c r="H32" s="30">
        <v>668118.96000000043</v>
      </c>
      <c r="I32" s="31"/>
      <c r="J32" s="18">
        <f t="shared" si="10"/>
        <v>668118.96000000043</v>
      </c>
      <c r="K32" s="13">
        <f t="shared" si="0"/>
        <v>634713.01</v>
      </c>
      <c r="L32" s="13">
        <f t="shared" si="1"/>
        <v>33405.950000000419</v>
      </c>
      <c r="M32" s="24">
        <v>0.05</v>
      </c>
    </row>
    <row r="33" spans="1:17" s="4" customFormat="1" ht="25.5" x14ac:dyDescent="0.2">
      <c r="A33" s="8"/>
      <c r="B33" s="9"/>
      <c r="C33" s="20"/>
      <c r="D33" s="6">
        <v>26220220162</v>
      </c>
      <c r="E33" s="3" t="s">
        <v>87</v>
      </c>
      <c r="F33" s="7" t="s">
        <v>88</v>
      </c>
      <c r="G33" s="3" t="s">
        <v>89</v>
      </c>
      <c r="H33" s="30">
        <v>814233.38</v>
      </c>
      <c r="I33" s="31"/>
      <c r="J33" s="18">
        <f t="shared" si="10"/>
        <v>814233.38</v>
      </c>
      <c r="K33" s="13">
        <f t="shared" si="0"/>
        <v>773521.71</v>
      </c>
      <c r="L33" s="13">
        <f t="shared" si="1"/>
        <v>40711.670000000042</v>
      </c>
      <c r="M33" s="24">
        <v>0.05</v>
      </c>
    </row>
    <row r="34" spans="1:17" s="4" customFormat="1" x14ac:dyDescent="0.2">
      <c r="A34" s="8"/>
      <c r="B34" s="9"/>
      <c r="C34" s="20"/>
      <c r="D34" s="6">
        <v>26220220163</v>
      </c>
      <c r="E34" s="3" t="s">
        <v>90</v>
      </c>
      <c r="F34" s="7" t="s">
        <v>91</v>
      </c>
      <c r="G34" s="3" t="s">
        <v>80</v>
      </c>
      <c r="H34" s="30">
        <v>897024.3684210527</v>
      </c>
      <c r="I34" s="31"/>
      <c r="J34" s="18">
        <f t="shared" si="10"/>
        <v>897024.3684210527</v>
      </c>
      <c r="K34" s="13">
        <f t="shared" si="0"/>
        <v>852173.15</v>
      </c>
      <c r="L34" s="13">
        <f t="shared" si="1"/>
        <v>44851.218421052676</v>
      </c>
      <c r="M34" s="24">
        <v>0.05</v>
      </c>
    </row>
    <row r="35" spans="1:17" s="4" customFormat="1" ht="25.5" x14ac:dyDescent="0.2">
      <c r="A35" s="8"/>
      <c r="B35" s="9"/>
      <c r="C35" s="20"/>
      <c r="D35" s="6">
        <v>26240120040</v>
      </c>
      <c r="E35" s="3" t="s">
        <v>92</v>
      </c>
      <c r="F35" s="7" t="s">
        <v>93</v>
      </c>
      <c r="G35" s="3" t="s">
        <v>94</v>
      </c>
      <c r="H35" s="30">
        <v>2788062.9433333329</v>
      </c>
      <c r="I35" s="31"/>
      <c r="J35" s="18">
        <f t="shared" si="10"/>
        <v>2788062.9433333329</v>
      </c>
      <c r="K35" s="13">
        <f t="shared" si="0"/>
        <v>2648659.7999999998</v>
      </c>
      <c r="L35" s="13">
        <f t="shared" si="1"/>
        <v>139403.14333333308</v>
      </c>
      <c r="M35" s="24">
        <v>0.05</v>
      </c>
      <c r="N35" s="10"/>
      <c r="O35" s="10"/>
      <c r="P35" s="10"/>
      <c r="Q35" s="10"/>
    </row>
    <row r="36" spans="1:17" s="4" customFormat="1" ht="25.5" x14ac:dyDescent="0.2">
      <c r="A36" s="8"/>
      <c r="B36" s="5" t="s">
        <v>95</v>
      </c>
      <c r="C36" s="21" t="s">
        <v>10</v>
      </c>
      <c r="D36" s="6">
        <v>26250120003</v>
      </c>
      <c r="E36" s="3" t="s">
        <v>96</v>
      </c>
      <c r="F36" s="7" t="s">
        <v>97</v>
      </c>
      <c r="G36" s="3" t="s">
        <v>98</v>
      </c>
      <c r="H36" s="32">
        <v>3988790.47</v>
      </c>
      <c r="I36" s="33"/>
      <c r="J36" s="18">
        <f t="shared" si="10"/>
        <v>3988790.47</v>
      </c>
      <c r="K36" s="13">
        <f t="shared" si="0"/>
        <v>3789350.95</v>
      </c>
      <c r="L36" s="13">
        <f t="shared" si="1"/>
        <v>199439.52000000002</v>
      </c>
      <c r="M36" s="24">
        <v>0.05</v>
      </c>
    </row>
    <row r="37" spans="1:17" s="4" customFormat="1" ht="25.5" x14ac:dyDescent="0.2">
      <c r="A37" s="8"/>
      <c r="B37" s="9"/>
      <c r="C37" s="22"/>
      <c r="D37" s="6">
        <v>26250120028</v>
      </c>
      <c r="E37" s="3" t="s">
        <v>99</v>
      </c>
      <c r="F37" s="7" t="s">
        <v>100</v>
      </c>
      <c r="G37" s="3" t="s">
        <v>101</v>
      </c>
      <c r="H37" s="32">
        <v>4895428.58</v>
      </c>
      <c r="I37" s="33"/>
      <c r="J37" s="18">
        <f t="shared" si="10"/>
        <v>4895428.58</v>
      </c>
      <c r="K37" s="13">
        <f t="shared" si="0"/>
        <v>4650657.1500000004</v>
      </c>
      <c r="L37" s="13">
        <f t="shared" si="1"/>
        <v>244771.4299999997</v>
      </c>
      <c r="M37" s="24">
        <v>0.05</v>
      </c>
    </row>
    <row r="38" spans="1:17" s="4" customFormat="1" ht="25.5" x14ac:dyDescent="0.2">
      <c r="A38" s="8"/>
      <c r="B38" s="9"/>
      <c r="C38" s="22"/>
      <c r="D38" s="6">
        <v>26250120040</v>
      </c>
      <c r="E38" s="3" t="s">
        <v>102</v>
      </c>
      <c r="F38" s="7" t="s">
        <v>103</v>
      </c>
      <c r="G38" s="3" t="s">
        <v>104</v>
      </c>
      <c r="H38" s="32">
        <v>4824286.46</v>
      </c>
      <c r="I38" s="33"/>
      <c r="J38" s="18">
        <f t="shared" si="10"/>
        <v>4824286.46</v>
      </c>
      <c r="K38" s="13">
        <f t="shared" si="0"/>
        <v>4583072.1399999997</v>
      </c>
      <c r="L38" s="13">
        <f t="shared" si="1"/>
        <v>241214.3200000003</v>
      </c>
      <c r="M38" s="24">
        <v>0.05</v>
      </c>
    </row>
    <row r="39" spans="1:17" s="4" customFormat="1" x14ac:dyDescent="0.2">
      <c r="A39" s="8"/>
      <c r="B39" s="9"/>
      <c r="C39" s="22"/>
      <c r="D39" s="6">
        <v>26250120065</v>
      </c>
      <c r="E39" s="3" t="s">
        <v>105</v>
      </c>
      <c r="F39" s="7" t="s">
        <v>106</v>
      </c>
      <c r="G39" s="3" t="s">
        <v>107</v>
      </c>
      <c r="H39" s="32">
        <v>2139448.86</v>
      </c>
      <c r="I39" s="33"/>
      <c r="J39" s="18">
        <f t="shared" si="10"/>
        <v>2139448.86</v>
      </c>
      <c r="K39" s="13">
        <f t="shared" si="0"/>
        <v>2032476.42</v>
      </c>
      <c r="L39" s="13">
        <f t="shared" si="1"/>
        <v>106972.43999999994</v>
      </c>
      <c r="M39" s="24">
        <v>0.05</v>
      </c>
    </row>
    <row r="40" spans="1:17" s="4" customFormat="1" ht="13.5" thickBot="1" x14ac:dyDescent="0.25">
      <c r="A40" s="14" t="s">
        <v>108</v>
      </c>
      <c r="B40" s="15"/>
      <c r="C40" s="15"/>
      <c r="D40" s="15"/>
      <c r="E40" s="15"/>
      <c r="F40" s="15"/>
      <c r="G40" s="15"/>
      <c r="H40" s="28">
        <v>77890369.35017544</v>
      </c>
      <c r="I40" s="29">
        <v>2866315.9699999997</v>
      </c>
      <c r="M40" s="25"/>
    </row>
    <row r="41" spans="1:17" s="4" customFormat="1" ht="16.5" thickTop="1" thickBot="1" x14ac:dyDescent="0.3">
      <c r="A41"/>
      <c r="B41"/>
      <c r="C41"/>
      <c r="D41"/>
      <c r="E41"/>
      <c r="F41"/>
      <c r="G41"/>
      <c r="H41"/>
      <c r="I41" s="34" t="s">
        <v>115</v>
      </c>
      <c r="J41" s="35">
        <f>SUM(J6:J39)</f>
        <v>68463493.540175468</v>
      </c>
      <c r="K41" s="35">
        <f>SUM(K6:K39)</f>
        <v>65259025.379999995</v>
      </c>
      <c r="L41" s="35">
        <f>SUM(L6:L39)</f>
        <v>3204468.160175438</v>
      </c>
      <c r="M41" s="36"/>
    </row>
    <row r="42" spans="1:17" s="4" customFormat="1" ht="13.5" thickTop="1" x14ac:dyDescent="0.2">
      <c r="A42"/>
      <c r="B42"/>
      <c r="C42"/>
      <c r="D42"/>
      <c r="E42"/>
      <c r="F42"/>
      <c r="G42"/>
      <c r="M42" s="25"/>
    </row>
    <row r="43" spans="1:17" s="4" customFormat="1" x14ac:dyDescent="0.2">
      <c r="A43"/>
      <c r="B43"/>
      <c r="C43"/>
      <c r="D43"/>
      <c r="E43"/>
      <c r="F43"/>
      <c r="G43"/>
      <c r="M43" s="25"/>
    </row>
    <row r="44" spans="1:17" s="4" customFormat="1" x14ac:dyDescent="0.2">
      <c r="A44"/>
      <c r="B44"/>
      <c r="C44"/>
      <c r="D44"/>
      <c r="E44"/>
      <c r="F44"/>
      <c r="G44"/>
      <c r="H44"/>
      <c r="I44" t="s">
        <v>117</v>
      </c>
      <c r="J44" s="13">
        <v>8143877.6100000003</v>
      </c>
      <c r="K44" s="13">
        <f>ROUND(J44*95%,2)</f>
        <v>7736683.7300000004</v>
      </c>
      <c r="L44" s="13">
        <f>J44-K44</f>
        <v>407193.87999999989</v>
      </c>
      <c r="M44" s="24">
        <v>0.05</v>
      </c>
    </row>
    <row r="45" spans="1:17" ht="13.5" thickBot="1" x14ac:dyDescent="0.25">
      <c r="I45" t="s">
        <v>118</v>
      </c>
      <c r="J45">
        <v>267380.87600000005</v>
      </c>
      <c r="K45" s="13">
        <f>ROUND(J45*95%,2)</f>
        <v>254011.83</v>
      </c>
      <c r="L45" s="13">
        <f>J45-K45</f>
        <v>13369.04600000006</v>
      </c>
      <c r="M45" s="24">
        <v>0.05</v>
      </c>
    </row>
    <row r="46" spans="1:17" ht="16.5" thickTop="1" thickBot="1" x14ac:dyDescent="0.3">
      <c r="I46" s="34" t="s">
        <v>116</v>
      </c>
      <c r="J46" s="35">
        <f>SUM(J44:J45)</f>
        <v>8411258.4859999996</v>
      </c>
      <c r="K46" s="35">
        <f t="shared" ref="K46:L46" si="11">SUM(K44:K45)</f>
        <v>7990695.5600000005</v>
      </c>
      <c r="L46" s="35">
        <f t="shared" si="11"/>
        <v>420562.92599999998</v>
      </c>
      <c r="M46" s="36"/>
    </row>
    <row r="47" spans="1:17" ht="13.5" thickTop="1" x14ac:dyDescent="0.2"/>
  </sheetData>
  <autoFilter ref="A5:M40"/>
  <pageMargins left="0.7" right="0.7" top="0.75" bottom="0.75" header="0.3" footer="0.3"/>
  <pageSetup paperSize="9" scale="7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UPJS_OPVaV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dekanat</dc:creator>
  <cp:lastModifiedBy>dekanat</cp:lastModifiedBy>
  <dcterms:created xsi:type="dcterms:W3CDTF">2018-10-02T08:34:02Z</dcterms:created>
  <dcterms:modified xsi:type="dcterms:W3CDTF">2018-10-04T10:45:45Z</dcterms:modified>
</cp:coreProperties>
</file>